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CIC Jean\Documents\JD Conseils\CHANTIER EN COURS\PREFECTURE DE METZ BATIMENT POLYGONE\DCE\"/>
    </mc:Choice>
  </mc:AlternateContent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74" i="2"/>
  <c r="G73" i="2"/>
  <c r="G75" i="2" s="1"/>
  <c r="AA1" i="3" s="1"/>
  <c r="G70" i="2"/>
  <c r="G69" i="2"/>
  <c r="G68" i="2"/>
  <c r="G63" i="2"/>
  <c r="G62" i="2"/>
  <c r="G64" i="2" s="1"/>
  <c r="K55" i="2"/>
  <c r="K47" i="2"/>
  <c r="K34" i="2"/>
  <c r="K28" i="2"/>
  <c r="K21" i="2"/>
  <c r="K12" i="2"/>
  <c r="G85" i="1"/>
  <c r="G83" i="1"/>
  <c r="G81" i="1"/>
  <c r="G79" i="1"/>
  <c r="E71" i="1"/>
  <c r="E66" i="1"/>
  <c r="E62" i="1"/>
  <c r="E20" i="1"/>
  <c r="E11" i="1"/>
  <c r="AA3" i="3" l="1"/>
  <c r="AA37" i="3"/>
  <c r="AA33" i="3"/>
  <c r="AA4" i="3" l="1"/>
  <c r="AA5" i="3" s="1"/>
  <c r="AA27" i="3"/>
  <c r="AA12" i="3"/>
  <c r="AA42" i="3"/>
  <c r="AA18" i="3" l="1"/>
  <c r="AA24" i="3"/>
  <c r="AA23" i="3"/>
  <c r="AA7" i="3"/>
  <c r="AA13" i="3"/>
  <c r="AA14" i="3" s="1"/>
  <c r="AA15" i="3"/>
  <c r="AA32" i="3"/>
  <c r="AA6" i="3"/>
  <c r="AA46" i="3" l="1"/>
  <c r="AA29" i="3"/>
  <c r="AA28" i="3"/>
  <c r="AA9" i="3"/>
  <c r="AA73" i="3"/>
  <c r="AA93" i="3"/>
  <c r="AA89" i="3"/>
  <c r="AA25" i="3" s="1"/>
  <c r="AA65" i="3"/>
  <c r="AA57" i="3" s="1"/>
  <c r="AA45" i="3" s="1"/>
  <c r="AA26" i="3" s="1"/>
  <c r="AA43" i="3"/>
  <c r="AA50" i="3"/>
  <c r="AA34" i="3"/>
  <c r="AA20" i="3"/>
  <c r="AA38" i="3"/>
  <c r="AA11" i="3"/>
  <c r="AA21" i="3"/>
  <c r="AA41" i="3"/>
  <c r="AA16" i="3"/>
  <c r="AA17" i="3" s="1"/>
  <c r="AA19" i="3"/>
  <c r="AA10" i="3"/>
  <c r="AA95" i="3" l="1"/>
  <c r="AA69" i="3"/>
  <c r="AA91" i="3"/>
  <c r="AA35" i="3" s="1"/>
  <c r="AA77" i="3"/>
  <c r="AA51" i="3"/>
  <c r="AA61" i="3"/>
  <c r="AA53" i="3" s="1"/>
  <c r="AA36" i="3" s="1"/>
  <c r="AA47" i="3"/>
  <c r="AA96" i="3"/>
  <c r="AA71" i="3"/>
  <c r="AA63" i="3" s="1"/>
  <c r="AA55" i="3" s="1"/>
  <c r="AA40" i="3" s="1"/>
  <c r="AA92" i="3"/>
  <c r="AA39" i="3" s="1"/>
  <c r="AA79" i="3"/>
  <c r="AA75" i="3"/>
  <c r="AA67" i="3" s="1"/>
  <c r="AA59" i="3" s="1"/>
  <c r="AA49" i="3" s="1"/>
  <c r="AA31" i="3" s="1"/>
  <c r="AA94" i="3"/>
  <c r="AA82" i="3"/>
  <c r="AA90" i="3"/>
  <c r="AA86" i="3" s="1"/>
  <c r="AA81" i="3" s="1"/>
  <c r="AA74" i="3" s="1"/>
  <c r="AA66" i="3" s="1"/>
  <c r="AA58" i="3" s="1"/>
  <c r="AA48" i="3" s="1"/>
  <c r="AA22" i="3"/>
  <c r="AA85" i="3"/>
  <c r="AA80" i="3" s="1"/>
  <c r="AA72" i="3" s="1"/>
  <c r="AA64" i="3" s="1"/>
  <c r="AA56" i="3" s="1"/>
  <c r="AA44" i="3" s="1"/>
  <c r="AA88" i="3"/>
  <c r="AA84" i="3" s="1"/>
  <c r="AA78" i="3" s="1"/>
  <c r="AA70" i="3" s="1"/>
  <c r="AA62" i="3" s="1"/>
  <c r="AA54" i="3" s="1"/>
  <c r="AA30" i="3" l="1"/>
  <c r="AA98" i="3" s="1"/>
  <c r="AA2" i="3" s="1"/>
  <c r="D78" i="2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<sst xmlns="http://schemas.openxmlformats.org/spreadsheetml/2006/main" count="221" uniqueCount="163">
  <si>
    <t>Dossier</t>
  </si>
  <si>
    <t>Date</t>
  </si>
  <si>
    <t>Phase</t>
  </si>
  <si>
    <t>Indice</t>
  </si>
  <si>
    <t>MAITRE D'OUVRAGE
PREFECTURE DE METZ
9 Place de la Préfécture
57034 METZ CEDEX 01</t>
  </si>
  <si>
    <t>MAITRE D'OEUVRE : 
    JD Conseils
    57 rue Saint Laurent
    54700 Pont à Mousson
    Tél : 06 88 99 89 83
    Mél : jean.dancic@wanadoo.fr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</si>
  <si>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</si>
  <si>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</si>
  <si>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</si>
  <si>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</si>
  <si>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</si>
  <si>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</si>
  <si>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</si>
  <si>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</si>
  <si>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</si>
  <si>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</si>
  <si>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</si>
  <si>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</si>
  <si>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</si>
  <si>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</si>
  <si>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</si>
  <si>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</si>
  <si>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</si>
  <si>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</si>
  <si>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</si>
  <si>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</si>
  <si>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</si>
  <si>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</si>
  <si>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</si>
  <si>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</si>
  <si>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</si>
  <si>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</si>
  <si>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</si>
  <si>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</si>
  <si>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</si>
  <si>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</si>
  <si>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</si>
  <si>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</si>
  <si>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</si>
  <si>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>CARRELAGE SOL ET MURAL</t>
  </si>
  <si>
    <t>3.&amp;</t>
  </si>
  <si>
    <t>6.2</t>
  </si>
  <si>
    <t>DESCRIPTION DES OUVRAGES</t>
  </si>
  <si>
    <t>6.2.1</t>
  </si>
  <si>
    <t>AMENAGEMENT DE BUREAUX AU R+4</t>
  </si>
  <si>
    <t>6.2.1.1</t>
  </si>
  <si>
    <t>REVETEMENT MURAL</t>
  </si>
  <si>
    <t>5.T</t>
  </si>
  <si>
    <t>5.L</t>
  </si>
  <si>
    <t xml:space="preserve">Localisation : Sur une longueur de mur, depuis sol jusqu'à 1.50 m de hauteur, soit 6 rangs, localisation exact à définir en chantier.
</t>
  </si>
  <si>
    <t>6.2.1.1.1</t>
  </si>
  <si>
    <t>Revêtement mural</t>
  </si>
  <si>
    <t>9.M.Z</t>
  </si>
  <si>
    <t>9.&amp;</t>
  </si>
  <si>
    <t>5.&amp;</t>
  </si>
  <si>
    <t>4.&amp;</t>
  </si>
  <si>
    <t>6.2.2</t>
  </si>
  <si>
    <t>LOCAUX TECHNIQUE AU SOUS SOL</t>
  </si>
  <si>
    <t>6.2.2.1</t>
  </si>
  <si>
    <t>SYSTEME SEL</t>
  </si>
  <si>
    <t xml:space="preserve">Localisation : Douches sur 4 faces toutes hauteurs
</t>
  </si>
  <si>
    <t>6.2.2.1.1</t>
  </si>
  <si>
    <t>Système SEL</t>
  </si>
  <si>
    <t>6.2.2.2</t>
  </si>
  <si>
    <t>REVETEMENT DE CARRELAGE</t>
  </si>
  <si>
    <t xml:space="preserve">Localisation : Sols de l'espace à aménager dans les locaux techniques.
</t>
  </si>
  <si>
    <t>6.2.2.2.1</t>
  </si>
  <si>
    <t>Revêtement de carrelage</t>
  </si>
  <si>
    <t>6.2.2.3</t>
  </si>
  <si>
    <t>PLINTHES A GORGES</t>
  </si>
  <si>
    <t>6.2.2.3.1</t>
  </si>
  <si>
    <t>Plinthes à gorges</t>
  </si>
  <si>
    <t>ML</t>
  </si>
  <si>
    <t>6.2.2.4</t>
  </si>
  <si>
    <t xml:space="preserve">Localisation : WC hommes et femmes, sur les 4 faces toutes hauteurs
Douches sur 4 faces toutes hauteurs
</t>
  </si>
  <si>
    <t>6.2.2.4.1</t>
  </si>
  <si>
    <t>6.2.2.5</t>
  </si>
  <si>
    <t>SOCLE SOUS BACS A DOUCHE</t>
  </si>
  <si>
    <t xml:space="preserve">Localisation : Sous receveur dans les Salles de Bains de chaque logement
</t>
  </si>
  <si>
    <t>6.2.2.5.1</t>
  </si>
  <si>
    <t>ENS</t>
  </si>
  <si>
    <t>Total H.T. :</t>
  </si>
  <si>
    <t>Total T.V.A. (20%) :</t>
  </si>
  <si>
    <t>Total T.T.C. :</t>
  </si>
  <si>
    <t>RECAPITULATIF
Lot n°6 CARRELAGE SOL ET MURAL</t>
  </si>
  <si>
    <t>RECAPITULATIF DES CHAPITRES</t>
  </si>
  <si>
    <t>6.2 - DESCRIPTION DES OUVRAGES</t>
  </si>
  <si>
    <t>- 6.2.1 - AMENAGEMENT DE BUREAUX AU R+4</t>
  </si>
  <si>
    <t>- 6.2.2 - LOCAUX TECHNIQUE AU SOUS SOL</t>
  </si>
  <si>
    <t>Total du lot CARRELAGE SOL ET MURAL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</si>
  <si>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</si>
  <si>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</si>
  <si>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</si>
  <si>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</si>
  <si>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</si>
  <si>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</si>
  <si>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</si>
  <si>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</si>
  <si>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</si>
  <si>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</si>
  <si>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</si>
  <si>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</si>
  <si>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</si>
  <si>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</si>
  <si>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</si>
  <si>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</si>
  <si>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</si>
  <si>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</si>
  <si>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</si>
  <si>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</si>
  <si>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</si>
  <si>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</si>
  <si>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</si>
  <si>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</si>
  <si>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</si>
  <si>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</si>
  <si>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</si>
  <si>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</si>
  <si>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</si>
  <si>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</si>
  <si>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</si>
  <si>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</si>
  <si>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CREATION DE BUREAUX DANS UN ESPACE DE 75M² ET CREATION DE LOCAUX TECHNIQUES AU SOUS SOL</t>
  </si>
  <si>
    <t>2025-224</t>
  </si>
  <si>
    <t>17/07/2025</t>
  </si>
  <si>
    <t>DCE</t>
  </si>
  <si>
    <t>5 RUE HINZELIN</t>
  </si>
  <si>
    <t>57000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</si>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</sst>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4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3" fontId="14" fillId="0" borderId="9" xfId="0" applyNumberFormat="1" applyFont="1" applyBorder="1" applyAlignment="1">
      <alignment horizontal="right" vertical="top" wrapText="1"/>
    </xf>
    <xf numFmtId="0" fontId="1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50</xdr:row>
      <xdr:rowOff>71438</xdr:rowOff>
    </xdr:from>
    <xdr:to>
      <xdr:col>4</xdr:col>
      <xdr:colOff>922337</xdr:colOff>
      <xdr:row>55</xdr:row>
      <xdr:rowOff>33338</xdr:rowOff>
    </xdr:to>
    <xdr:pic>
      <xdr:nvPicPr>
        <xdr:cNvPr id="2" name="Picture 1" descr="{b680b471-233b-4771-a832-7ff0de89a795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786438"/>
          <a:ext cx="8890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14288</xdr:rowOff>
    </xdr:from>
    <xdr:to>
      <xdr:col>1</xdr:col>
      <xdr:colOff>636587</xdr:colOff>
      <xdr:row>83</xdr:row>
      <xdr:rowOff>99167</xdr:rowOff>
    </xdr:to>
    <xdr:pic>
      <xdr:nvPicPr>
        <xdr:cNvPr id="3" name="Picture 2" descr="{68523338-f06e-4742-89a4-f592f4e0c21b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72588"/>
          <a:ext cx="603250" cy="313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0"/>
      <c r="F2" s="50"/>
      <c r="G2" s="50"/>
      <c r="H2" s="50"/>
      <c r="I2" s="8"/>
    </row>
    <row r="3" spans="2:9" ht="9" customHeight="1" x14ac:dyDescent="0.25">
      <c r="B3" s="5"/>
      <c r="C3" s="6"/>
      <c r="D3" s="7"/>
      <c r="E3" s="50"/>
      <c r="F3" s="50"/>
      <c r="G3" s="50"/>
      <c r="H3" s="50"/>
      <c r="I3" s="8"/>
    </row>
    <row r="4" spans="2:9" ht="9" customHeight="1" x14ac:dyDescent="0.25">
      <c r="B4" s="5"/>
      <c r="C4" s="6"/>
      <c r="D4" s="7"/>
      <c r="E4" s="50"/>
      <c r="F4" s="50"/>
      <c r="G4" s="50"/>
      <c r="H4" s="50"/>
      <c r="I4" s="8"/>
    </row>
    <row r="5" spans="2:9" ht="9" customHeight="1" x14ac:dyDescent="0.25">
      <c r="B5" s="5"/>
      <c r="C5" s="6"/>
      <c r="D5" s="7"/>
      <c r="E5" s="50"/>
      <c r="F5" s="50"/>
      <c r="G5" s="50"/>
      <c r="H5" s="50"/>
      <c r="I5" s="8"/>
    </row>
    <row r="6" spans="2:9" ht="9" customHeight="1" x14ac:dyDescent="0.25">
      <c r="B6" s="5"/>
      <c r="C6" s="6"/>
      <c r="D6" s="7"/>
      <c r="E6" s="50"/>
      <c r="F6" s="50"/>
      <c r="G6" s="50"/>
      <c r="H6" s="50"/>
      <c r="I6" s="8"/>
    </row>
    <row r="7" spans="2:9" ht="9" customHeight="1" x14ac:dyDescent="0.25">
      <c r="B7" s="5"/>
      <c r="C7" s="6"/>
      <c r="D7" s="7"/>
      <c r="E7" s="50"/>
      <c r="F7" s="50"/>
      <c r="G7" s="50"/>
      <c r="H7" s="50"/>
      <c r="I7" s="8"/>
    </row>
    <row r="8" spans="2:9" ht="9" customHeight="1" x14ac:dyDescent="0.25">
      <c r="B8" s="5"/>
      <c r="C8" s="6"/>
      <c r="D8" s="7"/>
      <c r="E8" s="50"/>
      <c r="F8" s="50"/>
      <c r="G8" s="50"/>
      <c r="H8" s="50"/>
      <c r="I8" s="8"/>
    </row>
    <row r="9" spans="2:9" ht="9" customHeight="1" x14ac:dyDescent="0.25">
      <c r="B9" s="5"/>
      <c r="C9" s="6"/>
      <c r="D9" s="7"/>
      <c r="E9" s="50"/>
      <c r="F9" s="50"/>
      <c r="G9" s="50"/>
      <c r="H9" s="50"/>
      <c r="I9" s="8"/>
    </row>
    <row r="10" spans="2:9" ht="9" customHeight="1" x14ac:dyDescent="0.25">
      <c r="B10" s="5"/>
      <c r="C10" s="6"/>
      <c r="D10" s="7"/>
      <c r="E10" s="50"/>
      <c r="F10" s="50"/>
      <c r="G10" s="50"/>
      <c r="H10" s="50"/>
      <c r="I10" s="8"/>
    </row>
    <row r="11" spans="2:9" ht="9" customHeight="1" x14ac:dyDescent="0.25">
      <c r="B11" s="5"/>
      <c r="C11" s="6"/>
      <c r="D11" s="7"/>
      <c r="E11" s="51" t="str">
        <f>IF(Paramètres!C5&lt;&gt;"",Paramètres!C5,"")</f>
        <v>CREATION DE BUREAUX DANS UN ESPACE DE 75M² ET CREATION DE LOCAUX TECHNIQUES AU SOUS SOL</v>
      </c>
      <c r="F11" s="51"/>
      <c r="G11" s="51"/>
      <c r="H11" s="51"/>
      <c r="I11" s="8"/>
    </row>
    <row r="12" spans="2:9" ht="9" customHeight="1" x14ac:dyDescent="0.25">
      <c r="B12" s="5"/>
      <c r="C12" s="6"/>
      <c r="D12" s="7"/>
      <c r="E12" s="51"/>
      <c r="F12" s="51"/>
      <c r="G12" s="51"/>
      <c r="H12" s="51"/>
      <c r="I12" s="8"/>
    </row>
    <row r="13" spans="2:9" ht="9" customHeight="1" x14ac:dyDescent="0.25">
      <c r="B13" s="5"/>
      <c r="C13" s="6"/>
      <c r="D13" s="7"/>
      <c r="E13" s="51"/>
      <c r="F13" s="51"/>
      <c r="G13" s="51"/>
      <c r="H13" s="51"/>
      <c r="I13" s="8"/>
    </row>
    <row r="14" spans="2:9" ht="9" customHeight="1" x14ac:dyDescent="0.25">
      <c r="B14" s="5"/>
      <c r="C14" s="6"/>
      <c r="D14" s="7"/>
      <c r="E14" s="51"/>
      <c r="F14" s="51"/>
      <c r="G14" s="51"/>
      <c r="H14" s="51"/>
      <c r="I14" s="8"/>
    </row>
    <row r="15" spans="2:9" ht="9" customHeight="1" x14ac:dyDescent="0.25">
      <c r="B15" s="5"/>
      <c r="C15" s="6"/>
      <c r="D15" s="7"/>
      <c r="E15" s="51"/>
      <c r="F15" s="51"/>
      <c r="G15" s="51"/>
      <c r="H15" s="51"/>
      <c r="I15" s="8"/>
    </row>
    <row r="16" spans="2:9" ht="9" customHeight="1" x14ac:dyDescent="0.25">
      <c r="B16" s="5"/>
      <c r="C16" s="6"/>
      <c r="D16" s="7"/>
      <c r="E16" s="51"/>
      <c r="F16" s="51"/>
      <c r="G16" s="51"/>
      <c r="H16" s="51"/>
      <c r="I16" s="8"/>
    </row>
    <row r="17" spans="2:9" ht="9" customHeight="1" x14ac:dyDescent="0.25">
      <c r="B17" s="5"/>
      <c r="C17" s="6"/>
      <c r="D17" s="7"/>
      <c r="E17" s="51"/>
      <c r="F17" s="51"/>
      <c r="G17" s="51"/>
      <c r="H17" s="51"/>
      <c r="I17" s="8"/>
    </row>
    <row r="18" spans="2:9" ht="9" customHeight="1" x14ac:dyDescent="0.25">
      <c r="B18" s="5"/>
      <c r="C18" s="6"/>
      <c r="D18" s="7"/>
      <c r="E18" s="51"/>
      <c r="F18" s="51"/>
      <c r="G18" s="51"/>
      <c r="H18" s="51"/>
      <c r="I18" s="8"/>
    </row>
    <row r="19" spans="2:9" ht="9" customHeight="1" x14ac:dyDescent="0.25">
      <c r="B19" s="5"/>
      <c r="C19" s="6"/>
      <c r="D19" s="7"/>
      <c r="E19" s="51"/>
      <c r="F19" s="51"/>
      <c r="G19" s="51"/>
      <c r="H19" s="51"/>
      <c r="I19" s="8"/>
    </row>
    <row r="20" spans="2:9" ht="9" customHeight="1" x14ac:dyDescent="0.25">
      <c r="B20" s="5"/>
      <c r="C20" s="6"/>
      <c r="D20" s="7"/>
      <c r="E20" s="51" t="str">
        <f>IF(Paramètres!C24&lt;&gt;"",Paramètres!C24,"") &amp; CHAR(10) &amp; IF(Paramètres!C26&lt;&gt;"",Paramètres!C26,"") &amp; CHAR(10) &amp; IF(Paramètres!C28&lt;&gt;"",Paramètres!C28,"")</f>
        <v xml:space="preserve">5 RUE HINZELIN
57000 METZ
</v>
      </c>
      <c r="F20" s="51"/>
      <c r="G20" s="51"/>
      <c r="H20" s="51"/>
      <c r="I20" s="8"/>
    </row>
    <row r="21" spans="2:9" ht="9" customHeight="1" x14ac:dyDescent="0.25">
      <c r="B21" s="5"/>
      <c r="C21" s="6"/>
      <c r="D21" s="7"/>
      <c r="E21" s="51"/>
      <c r="F21" s="51"/>
      <c r="G21" s="51"/>
      <c r="H21" s="51"/>
      <c r="I21" s="8"/>
    </row>
    <row r="22" spans="2:9" ht="9" customHeight="1" x14ac:dyDescent="0.25">
      <c r="B22" s="5"/>
      <c r="C22" s="6"/>
      <c r="D22" s="7"/>
      <c r="E22" s="51"/>
      <c r="F22" s="51"/>
      <c r="G22" s="51"/>
      <c r="H22" s="51"/>
      <c r="I22" s="8"/>
    </row>
    <row r="23" spans="2:9" ht="9" customHeight="1" x14ac:dyDescent="0.25">
      <c r="B23" s="5"/>
      <c r="C23" s="6"/>
      <c r="D23" s="7"/>
      <c r="E23" s="51"/>
      <c r="F23" s="51"/>
      <c r="G23" s="51"/>
      <c r="H23" s="51"/>
      <c r="I23" s="8"/>
    </row>
    <row r="24" spans="2:9" ht="9" customHeight="1" x14ac:dyDescent="0.25">
      <c r="B24" s="5"/>
      <c r="C24" s="6"/>
      <c r="D24" s="7"/>
      <c r="E24" s="51"/>
      <c r="F24" s="51"/>
      <c r="G24" s="51"/>
      <c r="H24" s="51"/>
      <c r="I24" s="8"/>
    </row>
    <row r="25" spans="2:9" ht="9" customHeight="1" x14ac:dyDescent="0.25">
      <c r="B25" s="5"/>
      <c r="C25" s="6"/>
      <c r="D25" s="7"/>
      <c r="E25" s="51"/>
      <c r="F25" s="51"/>
      <c r="G25" s="51"/>
      <c r="H25" s="51"/>
      <c r="I25" s="8"/>
    </row>
    <row r="26" spans="2:9" ht="9" customHeight="1" x14ac:dyDescent="0.25">
      <c r="B26" s="5"/>
      <c r="C26" s="6"/>
      <c r="D26" s="7"/>
      <c r="E26" s="51"/>
      <c r="F26" s="51"/>
      <c r="G26" s="51"/>
      <c r="H26" s="51"/>
      <c r="I26" s="8"/>
    </row>
    <row r="27" spans="2:9" ht="9" customHeight="1" x14ac:dyDescent="0.25">
      <c r="B27" s="5"/>
      <c r="C27" s="6"/>
      <c r="D27" s="7"/>
      <c r="E27" s="51"/>
      <c r="F27" s="51"/>
      <c r="G27" s="51"/>
      <c r="H27" s="51"/>
      <c r="I27" s="8"/>
    </row>
    <row r="28" spans="2:9" ht="9" customHeight="1" x14ac:dyDescent="0.25">
      <c r="B28" s="5"/>
      <c r="C28" s="6"/>
      <c r="D28" s="7"/>
      <c r="E28" s="50"/>
      <c r="F28" s="50"/>
      <c r="G28" s="50"/>
      <c r="H28" s="50"/>
      <c r="I28" s="8"/>
    </row>
    <row r="29" spans="2:9" ht="9" customHeight="1" x14ac:dyDescent="0.25">
      <c r="B29" s="5"/>
      <c r="C29" s="6"/>
      <c r="D29" s="7"/>
      <c r="E29" s="50"/>
      <c r="F29" s="50"/>
      <c r="G29" s="50"/>
      <c r="H29" s="50"/>
      <c r="I29" s="8"/>
    </row>
    <row r="30" spans="2:9" ht="9" customHeight="1" x14ac:dyDescent="0.25">
      <c r="B30" s="5"/>
      <c r="C30" s="6"/>
      <c r="D30" s="7"/>
      <c r="E30" s="50"/>
      <c r="F30" s="50"/>
      <c r="G30" s="50"/>
      <c r="H30" s="50"/>
      <c r="I30" s="8"/>
    </row>
    <row r="31" spans="2:9" ht="9" customHeight="1" x14ac:dyDescent="0.25">
      <c r="B31" s="5"/>
      <c r="C31" s="6"/>
      <c r="D31" s="7"/>
      <c r="E31" s="50"/>
      <c r="F31" s="50"/>
      <c r="G31" s="50"/>
      <c r="H31" s="50"/>
      <c r="I31" s="8"/>
    </row>
    <row r="32" spans="2:9" ht="9" customHeight="1" x14ac:dyDescent="0.25">
      <c r="B32" s="5"/>
      <c r="C32" s="6"/>
      <c r="D32" s="7"/>
      <c r="E32" s="50"/>
      <c r="F32" s="50"/>
      <c r="G32" s="50"/>
      <c r="H32" s="50"/>
      <c r="I32" s="8"/>
    </row>
    <row r="33" spans="2:9" ht="9" customHeight="1" x14ac:dyDescent="0.25">
      <c r="B33" s="5"/>
      <c r="C33" s="6"/>
      <c r="D33" s="7"/>
      <c r="E33" s="50"/>
      <c r="F33" s="50"/>
      <c r="G33" s="50"/>
      <c r="H33" s="50"/>
      <c r="I33" s="8"/>
    </row>
    <row r="34" spans="2:9" ht="9" customHeight="1" x14ac:dyDescent="0.25">
      <c r="B34" s="5"/>
      <c r="C34" s="6"/>
      <c r="D34" s="7"/>
      <c r="E34" s="50"/>
      <c r="F34" s="50"/>
      <c r="G34" s="50"/>
      <c r="H34" s="50"/>
      <c r="I34" s="8"/>
    </row>
    <row r="35" spans="2:9" ht="9" customHeight="1" x14ac:dyDescent="0.25">
      <c r="B35" s="5"/>
      <c r="C35" s="6"/>
      <c r="D35" s="7"/>
      <c r="E35" s="50"/>
      <c r="F35" s="50"/>
      <c r="G35" s="50"/>
      <c r="H35" s="50"/>
      <c r="I35" s="8"/>
    </row>
    <row r="36" spans="2:9" ht="9" customHeight="1" x14ac:dyDescent="0.25">
      <c r="B36" s="5"/>
      <c r="C36" s="6"/>
      <c r="D36" s="7"/>
      <c r="E36" s="50"/>
      <c r="F36" s="50"/>
      <c r="G36" s="50"/>
      <c r="H36" s="50"/>
      <c r="I36" s="8"/>
    </row>
    <row r="37" spans="2:9" ht="9" customHeight="1" x14ac:dyDescent="0.25">
      <c r="B37" s="5"/>
      <c r="C37" s="6"/>
      <c r="D37" s="7"/>
      <c r="E37" s="50"/>
      <c r="F37" s="50"/>
      <c r="G37" s="50"/>
      <c r="H37" s="50"/>
      <c r="I37" s="8"/>
    </row>
    <row r="38" spans="2:9" ht="9" customHeight="1" x14ac:dyDescent="0.25">
      <c r="B38" s="5"/>
      <c r="C38" s="6"/>
      <c r="D38" s="7"/>
      <c r="E38" s="50"/>
      <c r="F38" s="50"/>
      <c r="G38" s="50"/>
      <c r="H38" s="50"/>
      <c r="I38" s="8"/>
    </row>
    <row r="39" spans="2:9" ht="9" customHeight="1" x14ac:dyDescent="0.25">
      <c r="B39" s="5"/>
      <c r="C39" s="6"/>
      <c r="D39" s="7"/>
      <c r="E39" s="50"/>
      <c r="F39" s="50"/>
      <c r="G39" s="50"/>
      <c r="H39" s="50"/>
      <c r="I39" s="8"/>
    </row>
    <row r="40" spans="2:9" ht="9" customHeight="1" x14ac:dyDescent="0.25">
      <c r="B40" s="5"/>
      <c r="C40" s="6"/>
      <c r="D40" s="7"/>
      <c r="E40" s="50"/>
      <c r="F40" s="50"/>
      <c r="G40" s="50"/>
      <c r="H40" s="50"/>
      <c r="I40" s="8"/>
    </row>
    <row r="41" spans="2:9" ht="9" customHeight="1" x14ac:dyDescent="0.25">
      <c r="B41" s="5"/>
      <c r="C41" s="6"/>
      <c r="D41" s="7"/>
      <c r="E41" s="50"/>
      <c r="F41" s="50"/>
      <c r="G41" s="50"/>
      <c r="H41" s="50"/>
      <c r="I41" s="8"/>
    </row>
    <row r="42" spans="2:9" ht="9" customHeight="1" x14ac:dyDescent="0.25">
      <c r="B42" s="5"/>
      <c r="C42" s="6"/>
      <c r="D42" s="7"/>
      <c r="E42" s="50"/>
      <c r="F42" s="50"/>
      <c r="G42" s="50"/>
      <c r="H42" s="50"/>
      <c r="I42" s="8"/>
    </row>
    <row r="43" spans="2:9" ht="9" customHeight="1" x14ac:dyDescent="0.25">
      <c r="B43" s="5"/>
      <c r="C43" s="6"/>
      <c r="D43" s="7"/>
      <c r="E43" s="50"/>
      <c r="F43" s="50"/>
      <c r="G43" s="50"/>
      <c r="H43" s="50"/>
      <c r="I43" s="8"/>
    </row>
    <row r="44" spans="2:9" ht="9" customHeight="1" x14ac:dyDescent="0.25">
      <c r="B44" s="5"/>
      <c r="C44" s="6"/>
      <c r="D44" s="7"/>
      <c r="E44" s="50"/>
      <c r="F44" s="50"/>
      <c r="G44" s="50"/>
      <c r="H44" s="50"/>
      <c r="I44" s="8"/>
    </row>
    <row r="45" spans="2:9" ht="9" customHeight="1" x14ac:dyDescent="0.25">
      <c r="B45" s="5"/>
      <c r="C45" s="6"/>
      <c r="D45" s="7"/>
      <c r="E45" s="50"/>
      <c r="F45" s="50"/>
      <c r="G45" s="50"/>
      <c r="H45" s="5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0"/>
      <c r="F47" s="62" t="s">
        <v>4</v>
      </c>
      <c r="G47" s="50"/>
      <c r="H47" s="50"/>
      <c r="I47" s="8"/>
    </row>
    <row r="48" spans="2:9" ht="9" customHeight="1" x14ac:dyDescent="0.25">
      <c r="B48" s="5"/>
      <c r="C48" s="6"/>
      <c r="D48" s="7"/>
      <c r="E48" s="50"/>
      <c r="F48" s="50"/>
      <c r="G48" s="50"/>
      <c r="H48" s="50"/>
      <c r="I48" s="8"/>
    </row>
    <row r="49" spans="2:9" ht="9" customHeight="1" x14ac:dyDescent="0.25">
      <c r="B49" s="5"/>
      <c r="C49" s="6"/>
      <c r="D49" s="7"/>
      <c r="E49" s="50"/>
      <c r="F49" s="50"/>
      <c r="G49" s="50"/>
      <c r="H49" s="50"/>
      <c r="I49" s="8"/>
    </row>
    <row r="50" spans="2:9" ht="9" customHeight="1" x14ac:dyDescent="0.25">
      <c r="B50" s="5"/>
      <c r="C50" s="6"/>
      <c r="D50" s="7"/>
      <c r="E50" s="50"/>
      <c r="F50" s="50"/>
      <c r="G50" s="50"/>
      <c r="H50" s="50"/>
      <c r="I50" s="8"/>
    </row>
    <row r="51" spans="2:9" ht="9" customHeight="1" x14ac:dyDescent="0.25">
      <c r="B51" s="5"/>
      <c r="C51" s="6"/>
      <c r="D51" s="7"/>
      <c r="E51" s="50"/>
      <c r="F51" s="50"/>
      <c r="G51" s="50"/>
      <c r="H51" s="50"/>
      <c r="I51" s="8"/>
    </row>
    <row r="52" spans="2:9" ht="9" customHeight="1" x14ac:dyDescent="0.25">
      <c r="B52" s="5"/>
      <c r="C52" s="6"/>
      <c r="D52" s="7"/>
      <c r="E52" s="50"/>
      <c r="F52" s="50"/>
      <c r="G52" s="50"/>
      <c r="H52" s="50"/>
      <c r="I52" s="8"/>
    </row>
    <row r="53" spans="2:9" ht="9" customHeight="1" x14ac:dyDescent="0.25">
      <c r="B53" s="5"/>
      <c r="C53" s="6"/>
      <c r="D53" s="7"/>
      <c r="E53" s="50"/>
      <c r="F53" s="50"/>
      <c r="G53" s="50"/>
      <c r="H53" s="50"/>
      <c r="I53" s="8"/>
    </row>
    <row r="54" spans="2:9" ht="9" customHeight="1" x14ac:dyDescent="0.25">
      <c r="B54" s="5"/>
      <c r="C54" s="6"/>
      <c r="D54" s="7"/>
      <c r="E54" s="50"/>
      <c r="F54" s="50"/>
      <c r="G54" s="50"/>
      <c r="H54" s="50"/>
      <c r="I54" s="8"/>
    </row>
    <row r="55" spans="2:9" ht="9" customHeight="1" x14ac:dyDescent="0.25">
      <c r="B55" s="5"/>
      <c r="C55" s="6"/>
      <c r="D55" s="7"/>
      <c r="E55" s="50"/>
      <c r="F55" s="50"/>
      <c r="G55" s="50"/>
      <c r="H55" s="50"/>
      <c r="I55" s="8"/>
    </row>
    <row r="56" spans="2:9" ht="9" customHeight="1" x14ac:dyDescent="0.25">
      <c r="B56" s="5"/>
      <c r="C56" s="6"/>
      <c r="D56" s="7"/>
      <c r="E56" s="50"/>
      <c r="F56" s="50"/>
      <c r="G56" s="50"/>
      <c r="H56" s="50"/>
      <c r="I56" s="8"/>
    </row>
    <row r="57" spans="2:9" ht="9" customHeight="1" x14ac:dyDescent="0.25">
      <c r="B57" s="5"/>
      <c r="C57" s="6"/>
      <c r="D57" s="7"/>
      <c r="E57" s="50"/>
      <c r="F57" s="50"/>
      <c r="G57" s="50"/>
      <c r="H57" s="50"/>
      <c r="I57" s="8"/>
    </row>
    <row r="58" spans="2:9" ht="9" customHeight="1" x14ac:dyDescent="0.25">
      <c r="B58" s="5"/>
      <c r="C58" s="6"/>
      <c r="D58" s="7"/>
      <c r="E58" s="50"/>
      <c r="F58" s="50"/>
      <c r="G58" s="50"/>
      <c r="H58" s="50"/>
      <c r="I58" s="8"/>
    </row>
    <row r="59" spans="2:9" ht="9" customHeight="1" x14ac:dyDescent="0.25">
      <c r="B59" s="5"/>
      <c r="C59" s="6"/>
      <c r="D59" s="7"/>
      <c r="E59" s="50"/>
      <c r="F59" s="50"/>
      <c r="G59" s="50"/>
      <c r="H59" s="50"/>
      <c r="I59" s="8"/>
    </row>
    <row r="60" spans="2:9" ht="9" customHeight="1" x14ac:dyDescent="0.25">
      <c r="B60" s="5"/>
      <c r="C60" s="6"/>
      <c r="D60" s="7"/>
      <c r="E60" s="50"/>
      <c r="F60" s="50"/>
      <c r="G60" s="50"/>
      <c r="H60" s="50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2" t="str">
        <f>IF(Paramètres!C9&lt;&gt;"",Paramètres!C9,"")</f>
        <v>Lot n°6</v>
      </c>
      <c r="F62" s="52"/>
      <c r="G62" s="52"/>
      <c r="H62" s="52"/>
      <c r="I62" s="8"/>
    </row>
    <row r="63" spans="2:9" ht="9" customHeight="1" x14ac:dyDescent="0.25">
      <c r="B63" s="5"/>
      <c r="C63" s="6"/>
      <c r="D63" s="7"/>
      <c r="E63" s="52"/>
      <c r="F63" s="52"/>
      <c r="G63" s="52"/>
      <c r="H63" s="52"/>
      <c r="I63" s="8"/>
    </row>
    <row r="64" spans="2:9" ht="9" customHeight="1" x14ac:dyDescent="0.25">
      <c r="B64" s="5"/>
      <c r="C64" s="6"/>
      <c r="D64" s="7"/>
      <c r="E64" s="52"/>
      <c r="F64" s="52"/>
      <c r="G64" s="52"/>
      <c r="H64" s="52"/>
      <c r="I64" s="8"/>
    </row>
    <row r="65" spans="2:9" ht="9" customHeight="1" x14ac:dyDescent="0.25">
      <c r="B65" s="5"/>
      <c r="C65" s="6"/>
      <c r="D65" s="7"/>
      <c r="E65" s="52"/>
      <c r="F65" s="52"/>
      <c r="G65" s="52"/>
      <c r="H65" s="52"/>
      <c r="I65" s="8"/>
    </row>
    <row r="66" spans="2:9" ht="9" customHeight="1" x14ac:dyDescent="0.25">
      <c r="B66" s="5"/>
      <c r="C66" s="6"/>
      <c r="D66" s="7"/>
      <c r="E66" s="52" t="str">
        <f>IF(Paramètres!C11&lt;&gt;"",Paramètres!C11,"")</f>
        <v>CARRELAGE SOL ET MURAL</v>
      </c>
      <c r="F66" s="52"/>
      <c r="G66" s="52"/>
      <c r="H66" s="52"/>
      <c r="I66" s="8"/>
    </row>
    <row r="67" spans="2:9" ht="9" customHeight="1" x14ac:dyDescent="0.25">
      <c r="B67" s="5"/>
      <c r="C67" s="6"/>
      <c r="D67" s="7"/>
      <c r="E67" s="52"/>
      <c r="F67" s="52"/>
      <c r="G67" s="52"/>
      <c r="H67" s="52"/>
      <c r="I67" s="8"/>
    </row>
    <row r="68" spans="2:9" ht="9" customHeight="1" x14ac:dyDescent="0.25">
      <c r="B68" s="5"/>
      <c r="C68" s="6"/>
      <c r="D68" s="7"/>
      <c r="E68" s="52"/>
      <c r="F68" s="52"/>
      <c r="G68" s="52"/>
      <c r="H68" s="52"/>
      <c r="I68" s="8"/>
    </row>
    <row r="69" spans="2:9" ht="9" customHeight="1" x14ac:dyDescent="0.25">
      <c r="B69" s="5"/>
      <c r="C69" s="6"/>
      <c r="D69" s="7"/>
      <c r="E69" s="52"/>
      <c r="F69" s="52"/>
      <c r="G69" s="52"/>
      <c r="H69" s="52"/>
      <c r="I69" s="8"/>
    </row>
    <row r="70" spans="2:9" ht="9" customHeight="1" x14ac:dyDescent="0.25">
      <c r="B70" s="5"/>
      <c r="C70" s="6"/>
      <c r="D70" s="7"/>
      <c r="E70" s="52"/>
      <c r="F70" s="52"/>
      <c r="G70" s="52"/>
      <c r="H70" s="52"/>
      <c r="I70" s="8"/>
    </row>
    <row r="71" spans="2:9" ht="9" customHeight="1" x14ac:dyDescent="0.25">
      <c r="B71" s="5"/>
      <c r="C71" s="6"/>
      <c r="D71" s="7"/>
      <c r="E71" s="53" t="str">
        <f>IF(Paramètres!C3&lt;&gt;"",Paramètres!C3,"")</f>
        <v>DPGF</v>
      </c>
      <c r="F71" s="54"/>
      <c r="G71" s="54"/>
      <c r="H71" s="55"/>
      <c r="I71" s="8"/>
    </row>
    <row r="72" spans="2:9" ht="9" customHeight="1" x14ac:dyDescent="0.25">
      <c r="B72" s="5"/>
      <c r="C72" s="6"/>
      <c r="D72" s="7"/>
      <c r="E72" s="56"/>
      <c r="F72" s="51"/>
      <c r="G72" s="51"/>
      <c r="H72" s="57"/>
      <c r="I72" s="8"/>
    </row>
    <row r="73" spans="2:9" ht="9" customHeight="1" x14ac:dyDescent="0.25">
      <c r="B73" s="5"/>
      <c r="C73" s="6"/>
      <c r="D73" s="7"/>
      <c r="E73" s="56"/>
      <c r="F73" s="51"/>
      <c r="G73" s="51"/>
      <c r="H73" s="57"/>
      <c r="I73" s="8"/>
    </row>
    <row r="74" spans="2:9" ht="9" customHeight="1" x14ac:dyDescent="0.25">
      <c r="B74" s="5"/>
      <c r="C74" s="6"/>
      <c r="D74" s="7"/>
      <c r="E74" s="56"/>
      <c r="F74" s="51"/>
      <c r="G74" s="51"/>
      <c r="H74" s="57"/>
      <c r="I74" s="8"/>
    </row>
    <row r="75" spans="2:9" ht="9" customHeight="1" x14ac:dyDescent="0.25">
      <c r="B75" s="5"/>
      <c r="C75" s="6"/>
      <c r="D75" s="7"/>
      <c r="E75" s="56"/>
      <c r="F75" s="51"/>
      <c r="G75" s="51"/>
      <c r="H75" s="57"/>
      <c r="I75" s="8"/>
    </row>
    <row r="76" spans="2:9" ht="9" customHeight="1" x14ac:dyDescent="0.25">
      <c r="B76" s="5"/>
      <c r="C76" s="6"/>
      <c r="D76" s="7"/>
      <c r="E76" s="56"/>
      <c r="F76" s="51"/>
      <c r="G76" s="51"/>
      <c r="H76" s="57"/>
      <c r="I76" s="8"/>
    </row>
    <row r="77" spans="2:9" ht="9" customHeight="1" x14ac:dyDescent="0.25">
      <c r="B77" s="5"/>
      <c r="C77" s="6"/>
      <c r="D77" s="7"/>
      <c r="E77" s="58"/>
      <c r="F77" s="59"/>
      <c r="G77" s="59"/>
      <c r="H77" s="60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1" t="s">
        <v>0</v>
      </c>
      <c r="G79" s="61" t="str">
        <f>IF(Paramètres!C7&lt;&gt;"",Paramètres!C7,"")</f>
        <v>2025-224</v>
      </c>
      <c r="H79" s="7"/>
      <c r="I79" s="8"/>
    </row>
    <row r="80" spans="2:9" ht="9" customHeight="1" x14ac:dyDescent="0.25">
      <c r="B80" s="65"/>
      <c r="C80" s="63" t="s">
        <v>5</v>
      </c>
      <c r="D80" s="7"/>
      <c r="E80" s="7"/>
      <c r="F80" s="61"/>
      <c r="G80" s="61"/>
      <c r="H80" s="7"/>
      <c r="I80" s="8"/>
    </row>
    <row r="81" spans="2:9" ht="9" customHeight="1" x14ac:dyDescent="0.25">
      <c r="B81" s="65"/>
      <c r="C81" s="64"/>
      <c r="D81" s="7"/>
      <c r="E81" s="7"/>
      <c r="F81" s="61" t="s">
        <v>1</v>
      </c>
      <c r="G81" s="61" t="str">
        <f>IF(Paramètres!C13&lt;&gt;"",Paramètres!C13,"")</f>
        <v>17/07/2025</v>
      </c>
      <c r="H81" s="7"/>
      <c r="I81" s="8"/>
    </row>
    <row r="82" spans="2:9" ht="9" customHeight="1" x14ac:dyDescent="0.25">
      <c r="B82" s="65"/>
      <c r="C82" s="64"/>
      <c r="D82" s="7"/>
      <c r="E82" s="7"/>
      <c r="F82" s="61"/>
      <c r="G82" s="61"/>
      <c r="H82" s="7"/>
      <c r="I82" s="8"/>
    </row>
    <row r="83" spans="2:9" ht="9" customHeight="1" x14ac:dyDescent="0.25">
      <c r="B83" s="65"/>
      <c r="C83" s="64"/>
      <c r="D83" s="7"/>
      <c r="E83" s="7"/>
      <c r="F83" s="61" t="s">
        <v>2</v>
      </c>
      <c r="G83" s="61" t="str">
        <f>IF(Paramètres!C15&lt;&gt;"",Paramètres!C15,"")</f>
        <v>DCE</v>
      </c>
      <c r="H83" s="7"/>
      <c r="I83" s="8"/>
    </row>
    <row r="84" spans="2:9" ht="9" customHeight="1" x14ac:dyDescent="0.25">
      <c r="B84" s="65"/>
      <c r="C84" s="64"/>
      <c r="D84" s="7"/>
      <c r="E84" s="7"/>
      <c r="F84" s="61"/>
      <c r="G84" s="61"/>
      <c r="H84" s="7"/>
      <c r="I84" s="8"/>
    </row>
    <row r="85" spans="2:9" ht="9" customHeight="1" x14ac:dyDescent="0.25">
      <c r="B85" s="65"/>
      <c r="C85" s="64"/>
      <c r="D85" s="7"/>
      <c r="E85" s="7"/>
      <c r="F85" s="61" t="s">
        <v>3</v>
      </c>
      <c r="G85" s="61" t="str">
        <f>IF(Paramètres!C17&lt;&gt;"",Paramètres!C17,"")</f>
        <v/>
      </c>
      <c r="H85" s="7"/>
      <c r="I85" s="8"/>
    </row>
    <row r="86" spans="2:9" ht="9" customHeight="1" x14ac:dyDescent="0.25">
      <c r="B86" s="65"/>
      <c r="C86" s="64"/>
      <c r="D86" s="7"/>
      <c r="E86" s="7"/>
      <c r="F86" s="61"/>
      <c r="G86" s="61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82"/>
  <sheetViews>
    <sheetView showGridLines="0" tabSelected="1" workbookViewId="0">
      <pane ySplit="3" topLeftCell="A4" activePane="bottomLeft" state="frozen"/>
      <selection pane="bottomLeft" activeCell="J12" sqref="J12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6" t="s">
        <v>26</v>
      </c>
      <c r="E3" s="66"/>
      <c r="F3" s="66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67" t="s">
        <v>39</v>
      </c>
      <c r="E4" s="67"/>
      <c r="F4" s="67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40</v>
      </c>
    </row>
    <row r="7" spans="1:18" ht="15.75" customHeight="1" x14ac:dyDescent="0.25">
      <c r="A7" s="7">
        <v>3</v>
      </c>
      <c r="B7" s="17" t="s">
        <v>41</v>
      </c>
      <c r="C7" s="17"/>
      <c r="D7" s="68" t="s">
        <v>42</v>
      </c>
      <c r="E7" s="68"/>
      <c r="F7" s="68"/>
      <c r="G7" s="18"/>
      <c r="H7" s="18"/>
      <c r="I7" s="18"/>
      <c r="J7" s="18"/>
      <c r="K7" s="19"/>
      <c r="L7" s="7"/>
    </row>
    <row r="8" spans="1:18" x14ac:dyDescent="0.25">
      <c r="A8" s="7">
        <v>4</v>
      </c>
      <c r="B8" s="17" t="s">
        <v>43</v>
      </c>
      <c r="C8" s="17"/>
      <c r="D8" s="69" t="s">
        <v>44</v>
      </c>
      <c r="E8" s="69"/>
      <c r="F8" s="69"/>
      <c r="G8" s="20"/>
      <c r="H8" s="20"/>
      <c r="I8" s="20"/>
      <c r="J8" s="20"/>
      <c r="K8" s="21"/>
      <c r="L8" s="7"/>
    </row>
    <row r="9" spans="1:18" x14ac:dyDescent="0.25">
      <c r="A9" s="7">
        <v>5</v>
      </c>
      <c r="B9" s="17" t="s">
        <v>45</v>
      </c>
      <c r="C9" s="17"/>
      <c r="D9" s="70" t="s">
        <v>46</v>
      </c>
      <c r="E9" s="70"/>
      <c r="F9" s="70"/>
      <c r="G9" s="22"/>
      <c r="H9" s="22"/>
      <c r="I9" s="22"/>
      <c r="J9" s="22"/>
      <c r="K9" s="23"/>
      <c r="L9" s="7"/>
    </row>
    <row r="10" spans="1:18" hidden="1" x14ac:dyDescent="0.25">
      <c r="A10" s="7" t="s">
        <v>47</v>
      </c>
    </row>
    <row r="11" spans="1:18" ht="33.75" customHeight="1" x14ac:dyDescent="0.25">
      <c r="A11" s="7" t="s">
        <v>48</v>
      </c>
      <c r="B11" s="24"/>
      <c r="C11" s="24"/>
      <c r="D11" s="71" t="s">
        <v>49</v>
      </c>
      <c r="E11" s="71"/>
      <c r="F11" s="71"/>
      <c r="G11" s="71"/>
      <c r="H11" s="71"/>
      <c r="I11" s="71"/>
      <c r="J11" s="71"/>
      <c r="K11" s="24"/>
    </row>
    <row r="12" spans="1:18" ht="16.5" x14ac:dyDescent="0.25">
      <c r="A12" s="7">
        <v>9</v>
      </c>
      <c r="B12" s="25" t="s">
        <v>50</v>
      </c>
      <c r="C12" s="25"/>
      <c r="D12" s="72" t="s">
        <v>51</v>
      </c>
      <c r="E12" s="73"/>
      <c r="F12" s="73"/>
      <c r="G12" s="27" t="s">
        <v>11</v>
      </c>
      <c r="H12" s="28">
        <v>10.5</v>
      </c>
      <c r="I12" s="28"/>
      <c r="J12" s="29"/>
      <c r="K12" s="30">
        <f>IF(AND(H12= "",I12= ""), 0, ROUND(ROUND(J12, 2) * ROUND(IF(I12="",H12,I12),  2), 2))</f>
        <v>0</v>
      </c>
      <c r="L12" s="7"/>
      <c r="N12" s="31">
        <v>0.2</v>
      </c>
      <c r="R12" s="7">
        <v>1364</v>
      </c>
    </row>
    <row r="13" spans="1:18" hidden="1" x14ac:dyDescent="0.25">
      <c r="A13" s="7" t="s">
        <v>52</v>
      </c>
    </row>
    <row r="14" spans="1:18" hidden="1" x14ac:dyDescent="0.25">
      <c r="A14" s="7" t="s">
        <v>53</v>
      </c>
    </row>
    <row r="15" spans="1:18" hidden="1" x14ac:dyDescent="0.25">
      <c r="A15" s="7" t="s">
        <v>54</v>
      </c>
    </row>
    <row r="16" spans="1:18" hidden="1" x14ac:dyDescent="0.25">
      <c r="A16" s="7" t="s">
        <v>55</v>
      </c>
    </row>
    <row r="17" spans="1:18" x14ac:dyDescent="0.25">
      <c r="A17" s="7">
        <v>4</v>
      </c>
      <c r="B17" s="17" t="s">
        <v>56</v>
      </c>
      <c r="C17" s="17"/>
      <c r="D17" s="69" t="s">
        <v>57</v>
      </c>
      <c r="E17" s="69"/>
      <c r="F17" s="69"/>
      <c r="G17" s="20"/>
      <c r="H17" s="20"/>
      <c r="I17" s="20"/>
      <c r="J17" s="20"/>
      <c r="K17" s="21"/>
      <c r="L17" s="7"/>
    </row>
    <row r="18" spans="1:18" x14ac:dyDescent="0.25">
      <c r="A18" s="7">
        <v>5</v>
      </c>
      <c r="B18" s="17" t="s">
        <v>58</v>
      </c>
      <c r="C18" s="17"/>
      <c r="D18" s="70" t="s">
        <v>59</v>
      </c>
      <c r="E18" s="70"/>
      <c r="F18" s="70"/>
      <c r="G18" s="22"/>
      <c r="H18" s="22"/>
      <c r="I18" s="22"/>
      <c r="J18" s="22"/>
      <c r="K18" s="23"/>
      <c r="L18" s="7"/>
    </row>
    <row r="19" spans="1:18" hidden="1" x14ac:dyDescent="0.25">
      <c r="A19" s="7" t="s">
        <v>47</v>
      </c>
    </row>
    <row r="20" spans="1:18" ht="22.5" customHeight="1" x14ac:dyDescent="0.25">
      <c r="A20" s="7" t="s">
        <v>48</v>
      </c>
      <c r="B20" s="24"/>
      <c r="C20" s="24"/>
      <c r="D20" s="71" t="s">
        <v>60</v>
      </c>
      <c r="E20" s="71"/>
      <c r="F20" s="71"/>
      <c r="G20" s="71"/>
      <c r="H20" s="71"/>
      <c r="I20" s="71"/>
      <c r="J20" s="71"/>
      <c r="K20" s="24"/>
    </row>
    <row r="21" spans="1:18" ht="16.5" x14ac:dyDescent="0.25">
      <c r="A21" s="7">
        <v>9</v>
      </c>
      <c r="B21" s="25" t="s">
        <v>61</v>
      </c>
      <c r="C21" s="25"/>
      <c r="D21" s="72" t="s">
        <v>62</v>
      </c>
      <c r="E21" s="73"/>
      <c r="F21" s="73"/>
      <c r="G21" s="27" t="s">
        <v>11</v>
      </c>
      <c r="H21" s="28">
        <v>22.2</v>
      </c>
      <c r="I21" s="28"/>
      <c r="J21" s="29"/>
      <c r="K21" s="30">
        <f>IF(AND(H21= "",I21= ""), 0, ROUND(ROUND(J21, 2) * ROUND(IF(I21="",H21,I21),  2), 2))</f>
        <v>0</v>
      </c>
      <c r="L21" s="7"/>
      <c r="N21" s="31">
        <v>0.2</v>
      </c>
      <c r="R21" s="7">
        <v>1364</v>
      </c>
    </row>
    <row r="22" spans="1:18" hidden="1" x14ac:dyDescent="0.25">
      <c r="A22" s="7" t="s">
        <v>52</v>
      </c>
    </row>
    <row r="23" spans="1:18" hidden="1" x14ac:dyDescent="0.25">
      <c r="A23" s="7" t="s">
        <v>53</v>
      </c>
    </row>
    <row r="24" spans="1:18" hidden="1" x14ac:dyDescent="0.25">
      <c r="A24" s="7" t="s">
        <v>54</v>
      </c>
    </row>
    <row r="25" spans="1:18" ht="18" x14ac:dyDescent="0.25">
      <c r="A25" s="7">
        <v>5</v>
      </c>
      <c r="B25" s="17" t="s">
        <v>63</v>
      </c>
      <c r="C25" s="17"/>
      <c r="D25" s="70" t="s">
        <v>64</v>
      </c>
      <c r="E25" s="70"/>
      <c r="F25" s="70"/>
      <c r="G25" s="22"/>
      <c r="H25" s="22"/>
      <c r="I25" s="22"/>
      <c r="J25" s="22"/>
      <c r="K25" s="23"/>
      <c r="L25" s="7"/>
    </row>
    <row r="26" spans="1:18" hidden="1" x14ac:dyDescent="0.25">
      <c r="A26" s="7" t="s">
        <v>47</v>
      </c>
    </row>
    <row r="27" spans="1:18" ht="22.5" customHeight="1" x14ac:dyDescent="0.25">
      <c r="A27" s="7" t="s">
        <v>48</v>
      </c>
      <c r="B27" s="24"/>
      <c r="C27" s="24"/>
      <c r="D27" s="71" t="s">
        <v>65</v>
      </c>
      <c r="E27" s="71"/>
      <c r="F27" s="71"/>
      <c r="G27" s="71"/>
      <c r="H27" s="71"/>
      <c r="I27" s="71"/>
      <c r="J27" s="71"/>
      <c r="K27" s="24"/>
    </row>
    <row r="28" spans="1:18" ht="16.5" x14ac:dyDescent="0.25">
      <c r="A28" s="7">
        <v>9</v>
      </c>
      <c r="B28" s="25" t="s">
        <v>66</v>
      </c>
      <c r="C28" s="25"/>
      <c r="D28" s="72" t="s">
        <v>67</v>
      </c>
      <c r="E28" s="73"/>
      <c r="F28" s="73"/>
      <c r="G28" s="27" t="s">
        <v>11</v>
      </c>
      <c r="H28" s="28">
        <v>52.5</v>
      </c>
      <c r="I28" s="28"/>
      <c r="J28" s="29"/>
      <c r="K28" s="30">
        <f>IF(AND(H28= "",I28= ""), 0, ROUND(ROUND(J28, 2) * ROUND(IF(I28="",H28,I28),  2), 2))</f>
        <v>0</v>
      </c>
      <c r="L28" s="7"/>
      <c r="N28" s="31">
        <v>0.2</v>
      </c>
      <c r="R28" s="7">
        <v>1364</v>
      </c>
    </row>
    <row r="29" spans="1:18" hidden="1" x14ac:dyDescent="0.25">
      <c r="A29" s="7" t="s">
        <v>52</v>
      </c>
    </row>
    <row r="30" spans="1:18" hidden="1" x14ac:dyDescent="0.25">
      <c r="A30" s="7" t="s">
        <v>53</v>
      </c>
    </row>
    <row r="31" spans="1:18" hidden="1" x14ac:dyDescent="0.25">
      <c r="A31" s="7" t="s">
        <v>54</v>
      </c>
    </row>
    <row r="32" spans="1:18" ht="18" x14ac:dyDescent="0.25">
      <c r="A32" s="7">
        <v>5</v>
      </c>
      <c r="B32" s="17" t="s">
        <v>68</v>
      </c>
      <c r="C32" s="17"/>
      <c r="D32" s="70" t="s">
        <v>69</v>
      </c>
      <c r="E32" s="70"/>
      <c r="F32" s="70"/>
      <c r="G32" s="22"/>
      <c r="H32" s="22"/>
      <c r="I32" s="22"/>
      <c r="J32" s="22"/>
      <c r="K32" s="23"/>
      <c r="L32" s="7"/>
    </row>
    <row r="33" spans="1:18" hidden="1" x14ac:dyDescent="0.25">
      <c r="A33" s="7" t="s">
        <v>47</v>
      </c>
    </row>
    <row r="34" spans="1:18" ht="16.5" x14ac:dyDescent="0.25">
      <c r="A34" s="7">
        <v>9</v>
      </c>
      <c r="B34" s="25" t="s">
        <v>70</v>
      </c>
      <c r="C34" s="25"/>
      <c r="D34" s="72" t="s">
        <v>71</v>
      </c>
      <c r="E34" s="73"/>
      <c r="F34" s="73"/>
      <c r="G34" s="27" t="s">
        <v>72</v>
      </c>
      <c r="H34" s="28">
        <v>74.709999999999994</v>
      </c>
      <c r="I34" s="28"/>
      <c r="J34" s="29"/>
      <c r="K34" s="30">
        <f>IF(AND(H34= "",I34= ""), 0, ROUND(ROUND(J34, 2) * ROUND(IF(I34="",H34,I34),  2), 2))</f>
        <v>0</v>
      </c>
      <c r="L34" s="7"/>
      <c r="N34" s="31">
        <v>0.2</v>
      </c>
      <c r="R34" s="7">
        <v>1364</v>
      </c>
    </row>
    <row r="35" spans="1:18" hidden="1" x14ac:dyDescent="0.25">
      <c r="A35" s="7" t="s">
        <v>52</v>
      </c>
    </row>
    <row r="36" spans="1:18" hidden="1" x14ac:dyDescent="0.25">
      <c r="A36" s="7" t="s">
        <v>52</v>
      </c>
    </row>
    <row r="37" spans="1:18" hidden="1" x14ac:dyDescent="0.25">
      <c r="A37" s="7" t="s">
        <v>52</v>
      </c>
    </row>
    <row r="38" spans="1:18" hidden="1" x14ac:dyDescent="0.25">
      <c r="A38" s="7" t="s">
        <v>52</v>
      </c>
    </row>
    <row r="39" spans="1:18" hidden="1" x14ac:dyDescent="0.25">
      <c r="A39" s="7" t="s">
        <v>52</v>
      </c>
    </row>
    <row r="40" spans="1:18" hidden="1" x14ac:dyDescent="0.25">
      <c r="A40" s="7" t="s">
        <v>52</v>
      </c>
    </row>
    <row r="41" spans="1:18" hidden="1" x14ac:dyDescent="0.25">
      <c r="A41" s="7" t="s">
        <v>52</v>
      </c>
    </row>
    <row r="42" spans="1:18" hidden="1" x14ac:dyDescent="0.25">
      <c r="A42" s="7" t="s">
        <v>53</v>
      </c>
    </row>
    <row r="43" spans="1:18" hidden="1" x14ac:dyDescent="0.25">
      <c r="A43" s="7" t="s">
        <v>54</v>
      </c>
    </row>
    <row r="44" spans="1:18" ht="18" x14ac:dyDescent="0.25">
      <c r="A44" s="7">
        <v>5</v>
      </c>
      <c r="B44" s="17" t="s">
        <v>73</v>
      </c>
      <c r="C44" s="17"/>
      <c r="D44" s="70" t="s">
        <v>46</v>
      </c>
      <c r="E44" s="70"/>
      <c r="F44" s="70"/>
      <c r="G44" s="22"/>
      <c r="H44" s="22"/>
      <c r="I44" s="22"/>
      <c r="J44" s="22"/>
      <c r="K44" s="23"/>
      <c r="L44" s="7"/>
    </row>
    <row r="45" spans="1:18" hidden="1" x14ac:dyDescent="0.25">
      <c r="A45" s="7" t="s">
        <v>47</v>
      </c>
    </row>
    <row r="46" spans="1:18" ht="33.75" customHeight="1" x14ac:dyDescent="0.25">
      <c r="A46" s="7" t="s">
        <v>48</v>
      </c>
      <c r="B46" s="24"/>
      <c r="C46" s="24"/>
      <c r="D46" s="71" t="s">
        <v>74</v>
      </c>
      <c r="E46" s="71"/>
      <c r="F46" s="71"/>
      <c r="G46" s="71"/>
      <c r="H46" s="71"/>
      <c r="I46" s="71"/>
      <c r="J46" s="71"/>
      <c r="K46" s="24"/>
    </row>
    <row r="47" spans="1:18" ht="16.5" x14ac:dyDescent="0.25">
      <c r="A47" s="7">
        <v>9</v>
      </c>
      <c r="B47" s="25" t="s">
        <v>75</v>
      </c>
      <c r="C47" s="25"/>
      <c r="D47" s="72" t="s">
        <v>51</v>
      </c>
      <c r="E47" s="73"/>
      <c r="F47" s="73"/>
      <c r="G47" s="27" t="s">
        <v>11</v>
      </c>
      <c r="H47" s="28">
        <v>50.4</v>
      </c>
      <c r="I47" s="28"/>
      <c r="J47" s="29"/>
      <c r="K47" s="30">
        <f>IF(AND(H47= "",I47= ""), 0, ROUND(ROUND(J47, 2) * ROUND(IF(I47="",H47,I47),  2), 2))</f>
        <v>0</v>
      </c>
      <c r="L47" s="7"/>
      <c r="N47" s="31">
        <v>0.2</v>
      </c>
      <c r="R47" s="7">
        <v>1364</v>
      </c>
    </row>
    <row r="48" spans="1:18" hidden="1" x14ac:dyDescent="0.25">
      <c r="A48" s="7" t="s">
        <v>52</v>
      </c>
    </row>
    <row r="49" spans="1:18" hidden="1" x14ac:dyDescent="0.25">
      <c r="A49" s="7" t="s">
        <v>52</v>
      </c>
    </row>
    <row r="50" spans="1:18" hidden="1" x14ac:dyDescent="0.25">
      <c r="A50" s="7" t="s">
        <v>53</v>
      </c>
    </row>
    <row r="51" spans="1:18" hidden="1" x14ac:dyDescent="0.25">
      <c r="A51" s="7" t="s">
        <v>54</v>
      </c>
    </row>
    <row r="52" spans="1:18" ht="18" x14ac:dyDescent="0.25">
      <c r="A52" s="7">
        <v>5</v>
      </c>
      <c r="B52" s="17" t="s">
        <v>76</v>
      </c>
      <c r="C52" s="17"/>
      <c r="D52" s="70" t="s">
        <v>77</v>
      </c>
      <c r="E52" s="70"/>
      <c r="F52" s="70"/>
      <c r="G52" s="22"/>
      <c r="H52" s="22"/>
      <c r="I52" s="22"/>
      <c r="J52" s="22"/>
      <c r="K52" s="23"/>
      <c r="L52" s="7"/>
    </row>
    <row r="53" spans="1:18" hidden="1" x14ac:dyDescent="0.25">
      <c r="A53" s="7" t="s">
        <v>47</v>
      </c>
    </row>
    <row r="54" spans="1:18" ht="33.75" customHeight="1" x14ac:dyDescent="0.25">
      <c r="A54" s="7" t="s">
        <v>48</v>
      </c>
      <c r="B54" s="24"/>
      <c r="C54" s="24"/>
      <c r="D54" s="71" t="s">
        <v>78</v>
      </c>
      <c r="E54" s="71"/>
      <c r="F54" s="71"/>
      <c r="G54" s="71"/>
      <c r="H54" s="71"/>
      <c r="I54" s="71"/>
      <c r="J54" s="71"/>
      <c r="K54" s="24"/>
    </row>
    <row r="55" spans="1:18" ht="16.5" x14ac:dyDescent="0.25">
      <c r="A55" s="7">
        <v>9</v>
      </c>
      <c r="B55" s="25" t="s">
        <v>79</v>
      </c>
      <c r="C55" s="25"/>
      <c r="D55" s="72" t="s">
        <v>77</v>
      </c>
      <c r="E55" s="73"/>
      <c r="F55" s="73"/>
      <c r="G55" s="27" t="s">
        <v>80</v>
      </c>
      <c r="H55" s="32">
        <v>2</v>
      </c>
      <c r="I55" s="32"/>
      <c r="J55" s="29"/>
      <c r="K55" s="30">
        <f>IF(AND(H55= "",I55= ""), 0, ROUND(ROUND(J55, 2) * ROUND(IF(I55="",H55,I55),  0), 2))</f>
        <v>0</v>
      </c>
      <c r="L55" s="7"/>
      <c r="N55" s="31">
        <v>0.2</v>
      </c>
      <c r="R55" s="7">
        <v>1364</v>
      </c>
    </row>
    <row r="56" spans="1:18" hidden="1" x14ac:dyDescent="0.25">
      <c r="A56" s="7" t="s">
        <v>53</v>
      </c>
    </row>
    <row r="57" spans="1:18" hidden="1" x14ac:dyDescent="0.25">
      <c r="A57" s="7" t="s">
        <v>54</v>
      </c>
    </row>
    <row r="58" spans="1:18" hidden="1" x14ac:dyDescent="0.25">
      <c r="A58" s="7" t="s">
        <v>55</v>
      </c>
    </row>
    <row r="59" spans="1:18" x14ac:dyDescent="0.25">
      <c r="A59" s="7" t="s">
        <v>40</v>
      </c>
      <c r="B59" s="26"/>
      <c r="C59" s="26"/>
      <c r="D59" s="74"/>
      <c r="E59" s="74"/>
      <c r="F59" s="74"/>
      <c r="K59" s="26"/>
    </row>
    <row r="60" spans="1:18" x14ac:dyDescent="0.25">
      <c r="B60" s="26"/>
      <c r="C60" s="26"/>
      <c r="D60" s="77" t="s">
        <v>42</v>
      </c>
      <c r="E60" s="78"/>
      <c r="F60" s="78"/>
      <c r="G60" s="75"/>
      <c r="H60" s="75"/>
      <c r="I60" s="75"/>
      <c r="J60" s="75"/>
      <c r="K60" s="76"/>
    </row>
    <row r="61" spans="1:18" x14ac:dyDescent="0.25">
      <c r="B61" s="26"/>
      <c r="C61" s="26"/>
      <c r="D61" s="80"/>
      <c r="E61" s="50"/>
      <c r="F61" s="50"/>
      <c r="G61" s="50"/>
      <c r="H61" s="50"/>
      <c r="I61" s="50"/>
      <c r="J61" s="50"/>
      <c r="K61" s="79"/>
    </row>
    <row r="62" spans="1:18" x14ac:dyDescent="0.25">
      <c r="B62" s="26"/>
      <c r="C62" s="26"/>
      <c r="D62" s="83" t="s">
        <v>81</v>
      </c>
      <c r="E62" s="84"/>
      <c r="F62" s="84"/>
      <c r="G62" s="81">
        <f>SUMIF(L8:L59, IF(L7="","",L7), K8:K59)</f>
        <v>0</v>
      </c>
      <c r="H62" s="81"/>
      <c r="I62" s="81"/>
      <c r="J62" s="81"/>
      <c r="K62" s="82"/>
    </row>
    <row r="63" spans="1:18" x14ac:dyDescent="0.25">
      <c r="B63" s="26"/>
      <c r="C63" s="26"/>
      <c r="D63" s="83" t="s">
        <v>82</v>
      </c>
      <c r="E63" s="84"/>
      <c r="F63" s="84"/>
      <c r="G63" s="81">
        <f>ROUND(SUMIF(L8:L59, IF(L7="","",L7), K8:K59) * 0.2, 2)</f>
        <v>0</v>
      </c>
      <c r="H63" s="81"/>
      <c r="I63" s="81"/>
      <c r="J63" s="81"/>
      <c r="K63" s="82"/>
    </row>
    <row r="64" spans="1:18" x14ac:dyDescent="0.25">
      <c r="B64" s="26"/>
      <c r="C64" s="26"/>
      <c r="D64" s="87" t="s">
        <v>83</v>
      </c>
      <c r="E64" s="88"/>
      <c r="F64" s="88"/>
      <c r="G64" s="85">
        <f>SUM(G62:G63)</f>
        <v>0</v>
      </c>
      <c r="H64" s="85"/>
      <c r="I64" s="85"/>
      <c r="J64" s="85"/>
      <c r="K64" s="86"/>
    </row>
    <row r="65" spans="1:11" ht="31.5" customHeight="1" x14ac:dyDescent="0.25">
      <c r="B65" s="3"/>
      <c r="C65" s="3"/>
      <c r="D65" s="89" t="s">
        <v>84</v>
      </c>
      <c r="E65" s="89"/>
      <c r="F65" s="89"/>
      <c r="G65" s="89"/>
      <c r="H65" s="89"/>
      <c r="I65" s="89"/>
      <c r="J65" s="89"/>
      <c r="K65" s="89"/>
    </row>
    <row r="67" spans="1:11" x14ac:dyDescent="0.25">
      <c r="D67" s="90" t="s">
        <v>85</v>
      </c>
      <c r="E67" s="90"/>
      <c r="F67" s="90"/>
      <c r="G67" s="90"/>
      <c r="H67" s="90"/>
      <c r="I67" s="90"/>
      <c r="J67" s="90"/>
      <c r="K67" s="90"/>
    </row>
    <row r="68" spans="1:11" x14ac:dyDescent="0.25">
      <c r="D68" s="92" t="s">
        <v>86</v>
      </c>
      <c r="E68" s="93"/>
      <c r="F68" s="93"/>
      <c r="G68" s="91">
        <f>SUMIF(L12:L55, "", K12:K55)</f>
        <v>0</v>
      </c>
      <c r="H68" s="91"/>
      <c r="I68" s="91"/>
      <c r="J68" s="91"/>
      <c r="K68" s="91"/>
    </row>
    <row r="69" spans="1:11" x14ac:dyDescent="0.25">
      <c r="D69" s="96" t="s">
        <v>87</v>
      </c>
      <c r="E69" s="97"/>
      <c r="F69" s="97"/>
      <c r="G69" s="94">
        <f>SUMIF(L12:L12, "", K12:K12)</f>
        <v>0</v>
      </c>
      <c r="H69" s="95"/>
      <c r="I69" s="95"/>
      <c r="J69" s="95"/>
      <c r="K69" s="95"/>
    </row>
    <row r="70" spans="1:11" x14ac:dyDescent="0.25">
      <c r="D70" s="96" t="s">
        <v>88</v>
      </c>
      <c r="E70" s="97"/>
      <c r="F70" s="97"/>
      <c r="G70" s="94">
        <f>SUMIF(L21:L55, "", K21:K55)</f>
        <v>0</v>
      </c>
      <c r="H70" s="95"/>
      <c r="I70" s="95"/>
      <c r="J70" s="95"/>
      <c r="K70" s="95"/>
    </row>
    <row r="71" spans="1:11" x14ac:dyDescent="0.25">
      <c r="D71" s="98" t="s">
        <v>89</v>
      </c>
      <c r="E71" s="99"/>
      <c r="F71" s="99"/>
      <c r="G71" s="34"/>
      <c r="H71" s="34"/>
      <c r="I71" s="34"/>
      <c r="J71" s="34"/>
      <c r="K71" s="35"/>
    </row>
    <row r="72" spans="1:11" x14ac:dyDescent="0.25">
      <c r="D72" s="100"/>
      <c r="E72" s="101"/>
      <c r="F72" s="101"/>
      <c r="G72" s="101"/>
      <c r="H72" s="101"/>
      <c r="I72" s="101"/>
      <c r="J72" s="101"/>
      <c r="K72" s="102"/>
    </row>
    <row r="73" spans="1:11" x14ac:dyDescent="0.25">
      <c r="A73" s="36"/>
      <c r="D73" s="103" t="s">
        <v>81</v>
      </c>
      <c r="E73" s="50"/>
      <c r="F73" s="50"/>
      <c r="G73" s="104">
        <f>SUMIF(L5:L65, IF(L4="","",L4), K5:K65)</f>
        <v>0</v>
      </c>
      <c r="H73" s="105"/>
      <c r="I73" s="105"/>
      <c r="J73" s="105"/>
      <c r="K73" s="106"/>
    </row>
    <row r="74" spans="1:11" x14ac:dyDescent="0.25">
      <c r="A74" s="36"/>
      <c r="D74" s="103" t="s">
        <v>82</v>
      </c>
      <c r="E74" s="50"/>
      <c r="F74" s="50"/>
      <c r="G74" s="104">
        <f>ROUND(SUMIF(L5:L65, IF(L4="","",L4), K5:K65) * 0.2, 2)</f>
        <v>0</v>
      </c>
      <c r="H74" s="105"/>
      <c r="I74" s="105"/>
      <c r="J74" s="105"/>
      <c r="K74" s="106"/>
    </row>
    <row r="75" spans="1:11" x14ac:dyDescent="0.25">
      <c r="D75" s="107" t="s">
        <v>83</v>
      </c>
      <c r="E75" s="108"/>
      <c r="F75" s="108"/>
      <c r="G75" s="109">
        <f>SUM(G73:G74)</f>
        <v>0</v>
      </c>
      <c r="H75" s="110"/>
      <c r="I75" s="110"/>
      <c r="J75" s="110"/>
      <c r="K75" s="111"/>
    </row>
    <row r="76" spans="1:11" x14ac:dyDescent="0.25">
      <c r="D76" s="97"/>
      <c r="E76" s="50"/>
      <c r="F76" s="50"/>
      <c r="G76" s="50"/>
      <c r="H76" s="50"/>
      <c r="I76" s="50"/>
      <c r="J76" s="50"/>
      <c r="K76" s="50"/>
    </row>
    <row r="77" spans="1:11" x14ac:dyDescent="0.25">
      <c r="D77" s="112" t="s">
        <v>90</v>
      </c>
      <c r="E77" s="112"/>
      <c r="F77" s="112"/>
      <c r="G77" s="112"/>
      <c r="H77" s="112"/>
      <c r="I77" s="112"/>
      <c r="J77" s="112"/>
      <c r="K77" s="112"/>
    </row>
    <row r="78" spans="1:11" x14ac:dyDescent="0.25">
      <c r="D78" s="113" t="str">
        <f>IF(Paramètres!AA2&lt;&gt;"",Paramètres!AA2,"")</f>
        <v xml:space="preserve">Zéro euro </v>
      </c>
      <c r="E78" s="113"/>
      <c r="F78" s="113"/>
      <c r="G78" s="113"/>
      <c r="H78" s="113"/>
      <c r="I78" s="113"/>
      <c r="J78" s="113"/>
      <c r="K78" s="113"/>
    </row>
    <row r="79" spans="1:11" x14ac:dyDescent="0.25">
      <c r="D79" s="113"/>
      <c r="E79" s="113"/>
      <c r="F79" s="113"/>
      <c r="G79" s="113"/>
      <c r="H79" s="113"/>
      <c r="I79" s="113"/>
      <c r="J79" s="113"/>
      <c r="K79" s="113"/>
    </row>
    <row r="80" spans="1:11" ht="56.65" customHeight="1" x14ac:dyDescent="0.25">
      <c r="G80" s="114" t="s">
        <v>91</v>
      </c>
      <c r="H80" s="114"/>
      <c r="I80" s="114"/>
      <c r="J80" s="114"/>
      <c r="K80" s="114"/>
    </row>
    <row r="82" spans="4:11" ht="85.15" customHeight="1" x14ac:dyDescent="0.25">
      <c r="D82" s="115" t="s">
        <v>92</v>
      </c>
      <c r="E82" s="115"/>
      <c r="G82" s="115" t="s">
        <v>93</v>
      </c>
      <c r="H82" s="115"/>
      <c r="I82" s="115"/>
      <c r="J82" s="115"/>
      <c r="K82" s="115"/>
    </row>
  </sheetData>
  <sheetProtection password="E95E" sheet="1" objects="1" selectLockedCells="1"/>
  <mergeCells count="56">
    <mergeCell ref="D79:K79"/>
    <mergeCell ref="G80:K80"/>
    <mergeCell ref="D82:E82"/>
    <mergeCell ref="G82:K82"/>
    <mergeCell ref="D75:F75"/>
    <mergeCell ref="G75:K75"/>
    <mergeCell ref="D76:K76"/>
    <mergeCell ref="D77:K77"/>
    <mergeCell ref="D78:K78"/>
    <mergeCell ref="D72:K72"/>
    <mergeCell ref="D73:F73"/>
    <mergeCell ref="G73:K73"/>
    <mergeCell ref="D74:F74"/>
    <mergeCell ref="G74:K74"/>
    <mergeCell ref="G69:K69"/>
    <mergeCell ref="D69:F69"/>
    <mergeCell ref="G70:K70"/>
    <mergeCell ref="D70:F70"/>
    <mergeCell ref="D71:F71"/>
    <mergeCell ref="G64:K64"/>
    <mergeCell ref="D64:F64"/>
    <mergeCell ref="D65:K65"/>
    <mergeCell ref="D67:K67"/>
    <mergeCell ref="G68:K68"/>
    <mergeCell ref="D68:F68"/>
    <mergeCell ref="G61:K61"/>
    <mergeCell ref="D61:F61"/>
    <mergeCell ref="G62:K62"/>
    <mergeCell ref="D62:F62"/>
    <mergeCell ref="G63:K63"/>
    <mergeCell ref="D63:F63"/>
    <mergeCell ref="D54:J54"/>
    <mergeCell ref="D55:F55"/>
    <mergeCell ref="D59:F59"/>
    <mergeCell ref="G60:K60"/>
    <mergeCell ref="D60:F60"/>
    <mergeCell ref="D34:F34"/>
    <mergeCell ref="D44:F44"/>
    <mergeCell ref="D46:J46"/>
    <mergeCell ref="D47:F47"/>
    <mergeCell ref="D52:F52"/>
    <mergeCell ref="D21:F21"/>
    <mergeCell ref="D25:F25"/>
    <mergeCell ref="D27:J27"/>
    <mergeCell ref="D28:F28"/>
    <mergeCell ref="D32:F32"/>
    <mergeCell ref="D11:J11"/>
    <mergeCell ref="D12:F12"/>
    <mergeCell ref="D17:F17"/>
    <mergeCell ref="D18:F18"/>
    <mergeCell ref="D20:J20"/>
    <mergeCell ref="D3:F3"/>
    <mergeCell ref="D4:F4"/>
    <mergeCell ref="D7:F7"/>
    <mergeCell ref="D8:F8"/>
    <mergeCell ref="D9:F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&amp;L2025-224 - 2025-224 PREFECTURE DE METZ BATIMENT POLYGONE
5 RUE HINZELIN - 57000 METZ&amp;RDPGF - Lot n°6 CARRELAGE SOL ET MURAL 
DCE - Edition du 17/07/2025</oddHeader>
    <oddFooter>&amp;LJD Conseils&amp;CEdition du 17/07/2025&amp;RPage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94</v>
      </c>
      <c r="AA1" s="7">
        <f>IF(DPGF!G75&lt;&gt;"",DPGF!G75,"0")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8" t="s">
        <v>95</v>
      </c>
      <c r="B3" s="37" t="s">
        <v>96</v>
      </c>
      <c r="C3" s="116" t="s">
        <v>121</v>
      </c>
      <c r="D3" s="116"/>
      <c r="E3" s="116"/>
      <c r="F3" s="116"/>
      <c r="G3" s="116"/>
      <c r="H3" s="116"/>
      <c r="I3" s="116"/>
      <c r="J3" s="11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8" t="s">
        <v>97</v>
      </c>
      <c r="B5" s="37" t="s">
        <v>98</v>
      </c>
      <c r="C5" s="116" t="s">
        <v>122</v>
      </c>
      <c r="D5" s="116"/>
      <c r="E5" s="116"/>
      <c r="F5" s="116"/>
      <c r="G5" s="116"/>
      <c r="H5" s="116"/>
      <c r="I5" s="116"/>
      <c r="J5" s="11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8" t="s">
        <v>107</v>
      </c>
      <c r="B7" s="37" t="s">
        <v>108</v>
      </c>
      <c r="C7" s="39" t="s">
        <v>123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8" t="s">
        <v>109</v>
      </c>
      <c r="B9" s="37" t="s">
        <v>110</v>
      </c>
      <c r="C9" s="39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8" t="s">
        <v>99</v>
      </c>
      <c r="B11" s="37" t="s">
        <v>100</v>
      </c>
      <c r="C11" s="116" t="s">
        <v>39</v>
      </c>
      <c r="D11" s="116"/>
      <c r="E11" s="116"/>
      <c r="F11" s="116"/>
      <c r="G11" s="116"/>
      <c r="H11" s="116"/>
      <c r="I11" s="116"/>
      <c r="J11" s="11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8" t="s">
        <v>111</v>
      </c>
      <c r="B13" s="37" t="s">
        <v>112</v>
      </c>
      <c r="C13" s="39" t="s">
        <v>124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8" t="s">
        <v>113</v>
      </c>
      <c r="B15" s="37" t="s">
        <v>114</v>
      </c>
      <c r="C15" s="39" t="s">
        <v>125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8" t="s">
        <v>115</v>
      </c>
      <c r="B17" s="37" t="s">
        <v>116</v>
      </c>
      <c r="C17" s="39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0">
        <v>0.2</v>
      </c>
      <c r="E19" s="41" t="s">
        <v>117</v>
      </c>
      <c r="AA19" s="7">
        <f>INT((AA5-AA18*100)/10)</f>
        <v>0</v>
      </c>
    </row>
    <row r="20" spans="1:27" ht="12.75" customHeight="1" x14ac:dyDescent="0.25">
      <c r="C20" s="42">
        <v>5.5E-2</v>
      </c>
      <c r="E20" s="41" t="s">
        <v>118</v>
      </c>
      <c r="AA20" s="7">
        <f>AA5-AA18*100-AA19*10</f>
        <v>0</v>
      </c>
    </row>
    <row r="21" spans="1:27" ht="12.75" customHeight="1" x14ac:dyDescent="0.25">
      <c r="C21" s="42">
        <v>0</v>
      </c>
      <c r="E21" s="41" t="s">
        <v>119</v>
      </c>
      <c r="AA21" s="7">
        <f>INT(AA6/10)</f>
        <v>0</v>
      </c>
    </row>
    <row r="22" spans="1:27" ht="12.75" customHeight="1" x14ac:dyDescent="0.25">
      <c r="C22" s="43">
        <v>0</v>
      </c>
      <c r="E22" s="41" t="s">
        <v>120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8" t="s">
        <v>101</v>
      </c>
      <c r="B24" s="37" t="s">
        <v>102</v>
      </c>
      <c r="C24" s="116" t="s">
        <v>126</v>
      </c>
      <c r="D24" s="116"/>
      <c r="E24" s="116"/>
      <c r="F24" s="116"/>
      <c r="G24" s="116"/>
      <c r="H24" s="116"/>
      <c r="I24" s="116"/>
      <c r="J24" s="11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8" t="s">
        <v>103</v>
      </c>
      <c r="B26" s="37" t="s">
        <v>104</v>
      </c>
      <c r="C26" s="116" t="s">
        <v>127</v>
      </c>
      <c r="D26" s="116"/>
      <c r="E26" s="116"/>
      <c r="F26" s="116"/>
      <c r="G26" s="116"/>
      <c r="H26" s="116"/>
      <c r="I26" s="116"/>
      <c r="J26" s="11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8" t="s">
        <v>105</v>
      </c>
      <c r="B28" s="37" t="s">
        <v>106</v>
      </c>
      <c r="C28" s="116"/>
      <c r="D28" s="116"/>
      <c r="E28" s="116"/>
      <c r="F28" s="116"/>
      <c r="G28" s="116"/>
      <c r="H28" s="116"/>
      <c r="I28" s="116"/>
      <c r="J28" s="11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128</v>
      </c>
      <c r="B1" s="7" t="s">
        <v>129</v>
      </c>
    </row>
    <row r="2" spans="1:3" x14ac:dyDescent="0.25">
      <c r="A2" s="7" t="s">
        <v>130</v>
      </c>
      <c r="B2" s="7" t="s">
        <v>121</v>
      </c>
    </row>
    <row r="3" spans="1:3" x14ac:dyDescent="0.25">
      <c r="A3" s="7" t="s">
        <v>131</v>
      </c>
      <c r="B3" s="7">
        <v>1</v>
      </c>
    </row>
    <row r="4" spans="1:3" x14ac:dyDescent="0.25">
      <c r="A4" s="7" t="s">
        <v>132</v>
      </c>
      <c r="B4" s="7">
        <v>0</v>
      </c>
    </row>
    <row r="5" spans="1:3" x14ac:dyDescent="0.25">
      <c r="A5" s="7" t="s">
        <v>133</v>
      </c>
      <c r="B5" s="7">
        <v>0</v>
      </c>
    </row>
    <row r="6" spans="1:3" x14ac:dyDescent="0.25">
      <c r="A6" s="7" t="s">
        <v>134</v>
      </c>
      <c r="B6" s="7">
        <v>1</v>
      </c>
    </row>
    <row r="7" spans="1:3" x14ac:dyDescent="0.25">
      <c r="A7" s="7" t="s">
        <v>135</v>
      </c>
      <c r="B7" s="7">
        <v>1</v>
      </c>
    </row>
    <row r="8" spans="1:3" x14ac:dyDescent="0.25">
      <c r="A8" s="7" t="s">
        <v>136</v>
      </c>
      <c r="B8" s="7">
        <v>0</v>
      </c>
    </row>
    <row r="9" spans="1:3" x14ac:dyDescent="0.25">
      <c r="A9" s="7" t="s">
        <v>137</v>
      </c>
      <c r="B9" s="7">
        <v>0</v>
      </c>
    </row>
    <row r="10" spans="1:3" x14ac:dyDescent="0.25">
      <c r="A10" s="7" t="s">
        <v>138</v>
      </c>
      <c r="C10" s="7" t="s">
        <v>139</v>
      </c>
    </row>
    <row r="11" spans="1:3" x14ac:dyDescent="0.25">
      <c r="A11" s="7" t="s">
        <v>140</v>
      </c>
      <c r="B11" s="7">
        <v>0</v>
      </c>
    </row>
    <row r="12" spans="1:3" x14ac:dyDescent="0.25">
      <c r="A12" s="7" t="s">
        <v>141</v>
      </c>
      <c r="B12" s="7" t="s">
        <v>142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7" t="s">
        <v>143</v>
      </c>
      <c r="C2" s="117"/>
      <c r="D2" s="117"/>
      <c r="E2" s="117"/>
      <c r="F2" s="117"/>
      <c r="G2" s="117"/>
      <c r="H2" s="117"/>
      <c r="I2" s="117"/>
      <c r="J2" s="117"/>
    </row>
    <row r="4" spans="1:10" ht="12.75" customHeight="1" x14ac:dyDescent="0.25">
      <c r="A4" s="38" t="s">
        <v>95</v>
      </c>
      <c r="B4" s="37" t="s">
        <v>144</v>
      </c>
      <c r="C4" s="118"/>
      <c r="D4" s="118"/>
      <c r="E4" s="118"/>
      <c r="F4" s="118"/>
      <c r="G4" s="118"/>
      <c r="H4" s="118"/>
      <c r="I4" s="118"/>
      <c r="J4" s="118"/>
    </row>
    <row r="6" spans="1:10" ht="12.75" customHeight="1" x14ac:dyDescent="0.25">
      <c r="A6" s="38" t="s">
        <v>97</v>
      </c>
      <c r="B6" s="37" t="s">
        <v>145</v>
      </c>
      <c r="C6" s="118"/>
      <c r="D6" s="118"/>
      <c r="E6" s="118"/>
      <c r="F6" s="118"/>
      <c r="G6" s="118"/>
      <c r="H6" s="118"/>
      <c r="I6" s="118"/>
      <c r="J6" s="118"/>
    </row>
    <row r="8" spans="1:10" ht="12.75" customHeight="1" x14ac:dyDescent="0.25">
      <c r="A8" s="38" t="s">
        <v>107</v>
      </c>
      <c r="B8" s="37" t="s">
        <v>146</v>
      </c>
      <c r="C8" s="118"/>
      <c r="D8" s="118"/>
      <c r="E8" s="118"/>
      <c r="F8" s="118"/>
      <c r="G8" s="118"/>
      <c r="H8" s="118"/>
      <c r="I8" s="118"/>
      <c r="J8" s="118"/>
    </row>
    <row r="10" spans="1:10" ht="12.75" customHeight="1" x14ac:dyDescent="0.25">
      <c r="A10" s="38" t="s">
        <v>109</v>
      </c>
      <c r="B10" s="37" t="s">
        <v>147</v>
      </c>
      <c r="C10" s="119"/>
      <c r="D10" s="119"/>
      <c r="E10" s="119"/>
      <c r="F10" s="119"/>
      <c r="G10" s="119"/>
      <c r="H10" s="119"/>
      <c r="I10" s="119"/>
      <c r="J10" s="119"/>
    </row>
    <row r="12" spans="1:10" ht="12.75" customHeight="1" x14ac:dyDescent="0.25">
      <c r="A12" s="38" t="s">
        <v>99</v>
      </c>
      <c r="B12" s="37" t="s">
        <v>148</v>
      </c>
      <c r="C12" s="118"/>
      <c r="D12" s="118"/>
      <c r="E12" s="118"/>
      <c r="F12" s="118"/>
      <c r="G12" s="118"/>
      <c r="H12" s="118"/>
      <c r="I12" s="118"/>
      <c r="J12" s="118"/>
    </row>
    <row r="14" spans="1:10" ht="12.75" customHeight="1" x14ac:dyDescent="0.25">
      <c r="A14" s="38" t="s">
        <v>111</v>
      </c>
      <c r="B14" s="37" t="s">
        <v>149</v>
      </c>
      <c r="C14" s="118"/>
      <c r="D14" s="118"/>
      <c r="E14" s="118"/>
      <c r="F14" s="118"/>
      <c r="G14" s="118"/>
      <c r="H14" s="118"/>
      <c r="I14" s="118"/>
      <c r="J14" s="118"/>
    </row>
    <row r="16" spans="1:10" ht="12.75" customHeight="1" x14ac:dyDescent="0.25">
      <c r="A16" s="38" t="s">
        <v>113</v>
      </c>
      <c r="B16" s="37" t="s">
        <v>150</v>
      </c>
      <c r="C16" s="118"/>
      <c r="D16" s="118"/>
      <c r="E16" s="118"/>
      <c r="F16" s="118"/>
      <c r="G16" s="118"/>
      <c r="H16" s="118"/>
      <c r="I16" s="118"/>
      <c r="J16" s="118"/>
    </row>
    <row r="18" spans="1:10" ht="12.75" customHeight="1" x14ac:dyDescent="0.25">
      <c r="A18" s="38" t="s">
        <v>115</v>
      </c>
      <c r="B18" s="37" t="s">
        <v>151</v>
      </c>
      <c r="C18" s="120"/>
      <c r="D18" s="120"/>
      <c r="E18" s="120"/>
      <c r="F18" s="120"/>
      <c r="G18" s="120"/>
      <c r="H18" s="120"/>
      <c r="I18" s="120"/>
      <c r="J18" s="120"/>
    </row>
    <row r="20" spans="1:10" ht="12.75" customHeight="1" x14ac:dyDescent="0.25">
      <c r="A20" s="38" t="s">
        <v>152</v>
      </c>
      <c r="B20" s="37" t="s">
        <v>153</v>
      </c>
      <c r="C20" s="120"/>
      <c r="D20" s="120"/>
      <c r="E20" s="120"/>
      <c r="F20" s="120"/>
      <c r="G20" s="120"/>
      <c r="H20" s="120"/>
      <c r="I20" s="120"/>
      <c r="J20" s="120"/>
    </row>
    <row r="22" spans="1:10" ht="12.75" customHeight="1" x14ac:dyDescent="0.25">
      <c r="A22" s="38" t="s">
        <v>101</v>
      </c>
      <c r="B22" s="37" t="s">
        <v>154</v>
      </c>
      <c r="C22" s="120"/>
      <c r="D22" s="120"/>
      <c r="E22" s="120"/>
      <c r="F22" s="120"/>
      <c r="G22" s="120"/>
      <c r="H22" s="120"/>
      <c r="I22" s="120"/>
      <c r="J22" s="120"/>
    </row>
    <row r="24" spans="1:10" ht="12.75" customHeight="1" x14ac:dyDescent="0.25">
      <c r="A24" s="38" t="s">
        <v>103</v>
      </c>
      <c r="B24" s="37" t="s">
        <v>155</v>
      </c>
      <c r="C24" s="118"/>
      <c r="D24" s="118"/>
      <c r="E24" s="118"/>
      <c r="F24" s="118"/>
      <c r="G24" s="118"/>
      <c r="H24" s="118"/>
      <c r="I24" s="118"/>
      <c r="J24" s="118"/>
    </row>
    <row r="28" spans="1:10" ht="60" customHeight="1" x14ac:dyDescent="0.25">
      <c r="A28" s="38" t="s">
        <v>105</v>
      </c>
      <c r="B28" s="37" t="s">
        <v>156</v>
      </c>
      <c r="C28" s="118"/>
      <c r="D28" s="118"/>
      <c r="E28" s="118"/>
      <c r="F28" s="118"/>
      <c r="G28" s="118"/>
      <c r="H28" s="118"/>
      <c r="I28" s="118"/>
      <c r="J28" s="11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1" t="s">
        <v>157</v>
      </c>
      <c r="C2" s="121"/>
      <c r="D2" s="121"/>
      <c r="E2" s="121"/>
      <c r="F2" s="121"/>
    </row>
    <row r="4" spans="2:6" ht="12.75" customHeight="1" x14ac:dyDescent="0.25">
      <c r="B4" s="44" t="s">
        <v>158</v>
      </c>
      <c r="C4" s="44" t="s">
        <v>159</v>
      </c>
      <c r="D4" s="44" t="s">
        <v>160</v>
      </c>
      <c r="E4" s="44" t="s">
        <v>161</v>
      </c>
      <c r="F4" s="44" t="s">
        <v>162</v>
      </c>
    </row>
    <row r="6" spans="2:6" ht="12.75" customHeight="1" x14ac:dyDescent="0.25">
      <c r="B6" s="45"/>
      <c r="C6" s="46"/>
      <c r="D6" s="47"/>
      <c r="E6" s="48"/>
      <c r="F6" s="49" t="str">
        <f>IF(AND(E6= "",D6= ""), "", ROUND(ROUND(E6, 2) * ROUND(D6, 3), 2))</f>
        <v/>
      </c>
    </row>
    <row r="8" spans="2:6" ht="12.75" customHeight="1" x14ac:dyDescent="0.25">
      <c r="B8" s="45"/>
      <c r="C8" s="46"/>
      <c r="D8" s="47"/>
      <c r="E8" s="48"/>
      <c r="F8" s="49" t="str">
        <f>IF(AND(E8= "",D8= ""), "", ROUND(ROUND(E8, 2) * ROUND(D8, 3), 2))</f>
        <v/>
      </c>
    </row>
    <row r="10" spans="2:6" ht="12.75" customHeight="1" x14ac:dyDescent="0.25">
      <c r="B10" s="45"/>
      <c r="C10" s="46"/>
      <c r="D10" s="47"/>
      <c r="E10" s="48"/>
      <c r="F10" s="49" t="str">
        <f>IF(AND(E10= "",D10= ""), "", ROUND(ROUND(E10, 2) * ROUND(D10, 3), 2))</f>
        <v/>
      </c>
    </row>
    <row r="12" spans="2:6" ht="12.75" customHeight="1" x14ac:dyDescent="0.25">
      <c r="B12" s="45"/>
      <c r="C12" s="46"/>
      <c r="D12" s="47"/>
      <c r="E12" s="48"/>
      <c r="F12" s="49" t="str">
        <f>IF(AND(E12= "",D12= ""), "", ROUND(ROUND(E12, 2) * ROUND(D12, 3), 2))</f>
        <v/>
      </c>
    </row>
    <row r="14" spans="2:6" ht="12.75" customHeight="1" x14ac:dyDescent="0.25">
      <c r="B14" s="45"/>
      <c r="C14" s="46"/>
      <c r="D14" s="47"/>
      <c r="E14" s="48"/>
      <c r="F14" s="49" t="str">
        <f>IF(AND(E14= "",D14= ""), "", ROUND(ROUND(E14, 2) * ROUND(D14, 3), 2))</f>
        <v/>
      </c>
    </row>
    <row r="16" spans="2:6" ht="12.75" customHeight="1" x14ac:dyDescent="0.25">
      <c r="B16" s="45"/>
      <c r="C16" s="46"/>
      <c r="D16" s="47"/>
      <c r="E16" s="48"/>
      <c r="F16" s="49" t="str">
        <f>IF(AND(E16= "",D16= ""), "", ROUND(ROUND(E16, 2) * ROUND(D16, 3), 2))</f>
        <v/>
      </c>
    </row>
    <row r="18" spans="2:6" ht="12.75" customHeight="1" x14ac:dyDescent="0.25">
      <c r="B18" s="45"/>
      <c r="C18" s="46"/>
      <c r="D18" s="47"/>
      <c r="E18" s="48"/>
      <c r="F18" s="49" t="str">
        <f>IF(AND(E18= "",D18= ""), "", ROUND(ROUND(E18, 2) * ROUND(D18, 3), 2))</f>
        <v/>
      </c>
    </row>
    <row r="20" spans="2:6" ht="12.75" customHeight="1" x14ac:dyDescent="0.25">
      <c r="B20" s="45"/>
      <c r="C20" s="46"/>
      <c r="D20" s="47"/>
      <c r="E20" s="48"/>
      <c r="F20" s="49" t="str">
        <f>IF(AND(E20= "",D20= ""), "", ROUND(ROUND(E20, 2) * ROUND(D20, 3), 2))</f>
        <v/>
      </c>
    </row>
    <row r="22" spans="2:6" ht="12.75" customHeight="1" x14ac:dyDescent="0.25">
      <c r="B22" s="45"/>
      <c r="C22" s="46"/>
      <c r="D22" s="47"/>
      <c r="E22" s="48"/>
      <c r="F22" s="49" t="str">
        <f>IF(AND(E22= "",D22= ""), "", ROUND(ROUND(E22, 2) * ROUND(D22, 3), 2))</f>
        <v/>
      </c>
    </row>
    <row r="24" spans="2:6" ht="12.75" customHeight="1" x14ac:dyDescent="0.25">
      <c r="B24" s="45"/>
      <c r="C24" s="46"/>
      <c r="D24" s="47"/>
      <c r="E24" s="48"/>
      <c r="F24" s="49" t="str">
        <f>IF(AND(E24= "",D24= ""), "", ROUND(ROUND(E24, 2) * ROUND(D24, 3), 2))</f>
        <v/>
      </c>
    </row>
    <row r="26" spans="2:6" ht="12.75" customHeight="1" x14ac:dyDescent="0.25">
      <c r="B26" s="45"/>
      <c r="C26" s="46"/>
      <c r="D26" s="47"/>
      <c r="E26" s="48"/>
      <c r="F26" s="49" t="str">
        <f>IF(AND(E26= "",D26= ""), "", ROUND(ROUND(E26, 2) * ROUND(D26, 3), 2))</f>
        <v/>
      </c>
    </row>
    <row r="28" spans="2:6" ht="12.75" customHeight="1" x14ac:dyDescent="0.25">
      <c r="B28" s="45"/>
      <c r="C28" s="46"/>
      <c r="D28" s="47"/>
      <c r="E28" s="48"/>
      <c r="F28" s="49" t="str">
        <f>IF(AND(E28= "",D28= ""), "", ROUND(ROUND(E28, 2) * ROUND(D28, 3), 2))</f>
        <v/>
      </c>
    </row>
    <row r="30" spans="2:6" ht="12.75" customHeight="1" x14ac:dyDescent="0.25">
      <c r="B30" s="45"/>
      <c r="C30" s="46"/>
      <c r="D30" s="47"/>
      <c r="E30" s="48"/>
      <c r="F30" s="49" t="str">
        <f>IF(AND(E30= "",D30= ""), "", ROUND(ROUND(E30, 2) * ROUND(D30, 3), 2))</f>
        <v/>
      </c>
    </row>
    <row r="32" spans="2:6" ht="12.75" customHeight="1" x14ac:dyDescent="0.25">
      <c r="B32" s="45"/>
      <c r="C32" s="46"/>
      <c r="D32" s="47"/>
      <c r="E32" s="48"/>
      <c r="F32" s="49" t="str">
        <f>IF(AND(E32= "",D32= ""), "", ROUND(ROUND(E32, 2) * ROUND(D32, 3), 2))</f>
        <v/>
      </c>
    </row>
    <row r="34" spans="2:6" ht="12.75" customHeight="1" x14ac:dyDescent="0.25">
      <c r="B34" s="45"/>
      <c r="C34" s="46"/>
      <c r="D34" s="47"/>
      <c r="E34" s="48"/>
      <c r="F34" s="49" t="str">
        <f>IF(AND(E34= "",D34= ""), "", ROUND(ROUND(E34, 2) * ROUND(D34, 3), 2))</f>
        <v/>
      </c>
    </row>
    <row r="36" spans="2:6" ht="12.75" customHeight="1" x14ac:dyDescent="0.25">
      <c r="B36" s="45"/>
      <c r="C36" s="46"/>
      <c r="D36" s="47"/>
      <c r="E36" s="48"/>
      <c r="F36" s="49" t="str">
        <f>IF(AND(E36= "",D36= ""), "", ROUND(ROUND(E36, 2) * ROUND(D36, 3), 2))</f>
        <v/>
      </c>
    </row>
    <row r="38" spans="2:6" ht="12.75" customHeight="1" x14ac:dyDescent="0.25">
      <c r="B38" s="45"/>
      <c r="C38" s="46"/>
      <c r="D38" s="47"/>
      <c r="E38" s="48"/>
      <c r="F38" s="49" t="str">
        <f>IF(AND(E38= "",D38= ""), "", ROUND(ROUND(E38, 2) * ROUND(D38, 3), 2))</f>
        <v/>
      </c>
    </row>
    <row r="40" spans="2:6" ht="12.75" customHeight="1" x14ac:dyDescent="0.25">
      <c r="B40" s="45"/>
      <c r="C40" s="46"/>
      <c r="D40" s="47"/>
      <c r="E40" s="48"/>
      <c r="F40" s="49" t="str">
        <f>IF(AND(E40= "",D40= ""), "", ROUND(ROUND(E40, 2) * ROUND(D40, 3), 2))</f>
        <v/>
      </c>
    </row>
    <row r="42" spans="2:6" ht="12.75" customHeight="1" x14ac:dyDescent="0.25">
      <c r="B42" s="45"/>
      <c r="C42" s="46"/>
      <c r="D42" s="47"/>
      <c r="E42" s="48"/>
      <c r="F42" s="49" t="str">
        <f>IF(AND(E42= "",D42= ""), "", ROUND(ROUND(E42, 2) * ROUND(D42, 3), 2))</f>
        <v/>
      </c>
    </row>
    <row r="44" spans="2:6" ht="12.75" customHeight="1" x14ac:dyDescent="0.25">
      <c r="B44" s="45"/>
      <c r="C44" s="46"/>
      <c r="D44" s="47"/>
      <c r="E44" s="48"/>
      <c r="F44" s="49" t="str">
        <f>IF(AND(E44= "",D44= ""), "", ROUND(ROUND(E44, 2) * ROUND(D44, 3), 2))</f>
        <v/>
      </c>
    </row>
    <row r="46" spans="2:6" ht="12.75" customHeight="1" x14ac:dyDescent="0.25">
      <c r="B46" s="45"/>
      <c r="C46" s="46"/>
      <c r="D46" s="47"/>
      <c r="E46" s="48"/>
      <c r="F46" s="49" t="str">
        <f>IF(AND(E46= "",D46= ""), "", ROUND(ROUND(E46, 2) * ROUND(D46, 3), 2))</f>
        <v/>
      </c>
    </row>
    <row r="48" spans="2:6" ht="12.75" customHeight="1" x14ac:dyDescent="0.25">
      <c r="B48" s="45"/>
      <c r="C48" s="46"/>
      <c r="D48" s="47"/>
      <c r="E48" s="48"/>
      <c r="F48" s="49" t="str">
        <f>IF(AND(E48= "",D48= ""), "", ROUND(ROUND(E48, 2) * ROUND(D48, 3), 2))</f>
        <v/>
      </c>
    </row>
    <row r="50" spans="2:6" ht="12.75" customHeight="1" x14ac:dyDescent="0.25">
      <c r="B50" s="45"/>
      <c r="C50" s="46"/>
      <c r="D50" s="47"/>
      <c r="E50" s="48"/>
      <c r="F50" s="49" t="str">
        <f>IF(AND(E50= "",D50= ""), "", ROUND(ROUND(E50, 2) * ROUND(D50, 3), 2))</f>
        <v/>
      </c>
    </row>
    <row r="52" spans="2:6" ht="12.75" customHeight="1" x14ac:dyDescent="0.25">
      <c r="B52" s="45"/>
      <c r="C52" s="46"/>
      <c r="D52" s="47"/>
      <c r="E52" s="48"/>
      <c r="F52" s="49" t="str">
        <f>IF(AND(E52= "",D52= ""), "", ROUND(ROUND(E52, 2) * ROUND(D52, 3), 2))</f>
        <v/>
      </c>
    </row>
    <row r="54" spans="2:6" ht="12.75" customHeight="1" x14ac:dyDescent="0.25">
      <c r="B54" s="45"/>
      <c r="C54" s="46"/>
      <c r="D54" s="47"/>
      <c r="E54" s="48"/>
      <c r="F54" s="49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dancic</dc:creator>
  <cp:lastModifiedBy>DANCIC Jean</cp:lastModifiedBy>
  <dcterms:created xsi:type="dcterms:W3CDTF">2025-07-24T05:39:14Z</dcterms:created>
  <dcterms:modified xsi:type="dcterms:W3CDTF">2025-07-24T05:39:47Z</dcterms:modified>
</cp:coreProperties>
</file>